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C804EEE7-0ED6-41EF-93FF-D200FEED4FC7}" xr6:coauthVersionLast="47" xr6:coauthVersionMax="47" xr10:uidLastSave="{00000000-0000-0000-0000-000000000000}"/>
  <bookViews>
    <workbookView xWindow="-120" yWindow="-120" windowWidth="29040" windowHeight="15720" tabRatio="869" xr2:uid="{9D5D26B1-6D87-461C-B518-941F24DBFC6A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7" i="1" l="1"/>
  <c r="H97" i="1"/>
  <c r="G97" i="1"/>
  <c r="F97" i="1"/>
  <c r="E97" i="1"/>
  <c r="I96" i="1"/>
  <c r="H96" i="1"/>
  <c r="G96" i="1"/>
  <c r="F96" i="1"/>
  <c r="E96" i="1"/>
  <c r="I95" i="1"/>
  <c r="H95" i="1"/>
  <c r="G95" i="1"/>
  <c r="F95" i="1"/>
  <c r="E95" i="1"/>
  <c r="I94" i="1"/>
  <c r="H94" i="1"/>
  <c r="G94" i="1"/>
  <c r="F94" i="1"/>
  <c r="E94" i="1"/>
  <c r="I93" i="1"/>
  <c r="H93" i="1"/>
  <c r="G93" i="1"/>
  <c r="F93" i="1"/>
  <c r="E93" i="1"/>
  <c r="I92" i="1"/>
  <c r="H92" i="1"/>
  <c r="G92" i="1"/>
  <c r="F92" i="1"/>
  <c r="E92" i="1"/>
  <c r="I91" i="1"/>
  <c r="H91" i="1"/>
  <c r="G91" i="1"/>
  <c r="F91" i="1"/>
  <c r="E91" i="1"/>
  <c r="I90" i="1"/>
  <c r="H90" i="1"/>
  <c r="G90" i="1"/>
  <c r="F90" i="1"/>
  <c r="E90" i="1"/>
  <c r="I89" i="1"/>
  <c r="H89" i="1"/>
  <c r="G89" i="1"/>
  <c r="F89" i="1"/>
  <c r="E89" i="1"/>
  <c r="I88" i="1"/>
  <c r="H88" i="1"/>
  <c r="G88" i="1"/>
  <c r="F88" i="1"/>
  <c r="E88" i="1"/>
  <c r="I87" i="1"/>
  <c r="H87" i="1"/>
  <c r="G87" i="1"/>
  <c r="F87" i="1"/>
  <c r="E87" i="1"/>
  <c r="I86" i="1"/>
  <c r="H86" i="1"/>
  <c r="G86" i="1"/>
  <c r="F86" i="1"/>
  <c r="E86" i="1"/>
  <c r="I85" i="1"/>
  <c r="H85" i="1"/>
  <c r="G85" i="1"/>
  <c r="F85" i="1"/>
  <c r="E85" i="1"/>
  <c r="I84" i="1"/>
  <c r="H84" i="1"/>
  <c r="G84" i="1"/>
  <c r="F84" i="1"/>
  <c r="E84" i="1"/>
  <c r="I83" i="1"/>
  <c r="H83" i="1"/>
  <c r="G83" i="1"/>
  <c r="F83" i="1"/>
  <c r="E83" i="1"/>
  <c r="I82" i="1"/>
  <c r="H82" i="1"/>
  <c r="G82" i="1"/>
  <c r="F82" i="1"/>
  <c r="E82" i="1"/>
  <c r="I81" i="1"/>
  <c r="H81" i="1"/>
  <c r="G81" i="1"/>
  <c r="F81" i="1"/>
  <c r="E81" i="1"/>
  <c r="I80" i="1"/>
  <c r="H80" i="1"/>
  <c r="G80" i="1"/>
  <c r="F80" i="1"/>
  <c r="E80" i="1"/>
  <c r="I79" i="1"/>
  <c r="H79" i="1"/>
  <c r="G79" i="1"/>
  <c r="F79" i="1"/>
  <c r="E79" i="1"/>
  <c r="I78" i="1"/>
  <c r="H78" i="1"/>
  <c r="G78" i="1"/>
  <c r="F78" i="1"/>
  <c r="E78" i="1"/>
  <c r="I77" i="1"/>
  <c r="H77" i="1"/>
  <c r="G77" i="1"/>
  <c r="F77" i="1"/>
  <c r="E77" i="1"/>
  <c r="I76" i="1"/>
  <c r="H76" i="1"/>
  <c r="G76" i="1"/>
  <c r="F76" i="1"/>
  <c r="E76" i="1"/>
  <c r="I75" i="1"/>
  <c r="H75" i="1"/>
  <c r="G75" i="1"/>
  <c r="F75" i="1"/>
  <c r="E75" i="1"/>
  <c r="I74" i="1"/>
  <c r="H74" i="1"/>
  <c r="G74" i="1"/>
  <c r="F74" i="1"/>
  <c r="E74" i="1"/>
  <c r="I73" i="1"/>
  <c r="H73" i="1"/>
  <c r="G73" i="1"/>
  <c r="F73" i="1"/>
  <c r="E73" i="1"/>
  <c r="I72" i="1"/>
  <c r="H72" i="1"/>
  <c r="G72" i="1"/>
  <c r="F72" i="1"/>
  <c r="E72" i="1"/>
  <c r="I71" i="1"/>
  <c r="H71" i="1"/>
  <c r="G71" i="1"/>
  <c r="F71" i="1"/>
  <c r="E71" i="1"/>
  <c r="I70" i="1"/>
  <c r="H70" i="1"/>
  <c r="G70" i="1"/>
  <c r="F70" i="1"/>
  <c r="E70" i="1"/>
  <c r="I69" i="1"/>
  <c r="H69" i="1"/>
  <c r="G69" i="1"/>
  <c r="F69" i="1"/>
  <c r="E69" i="1"/>
  <c r="I68" i="1"/>
  <c r="H68" i="1"/>
  <c r="G68" i="1"/>
  <c r="F68" i="1"/>
  <c r="E68" i="1"/>
  <c r="I67" i="1"/>
  <c r="H67" i="1"/>
  <c r="G67" i="1"/>
  <c r="F67" i="1"/>
  <c r="E67" i="1"/>
  <c r="I66" i="1"/>
  <c r="H66" i="1"/>
  <c r="G66" i="1"/>
  <c r="F66" i="1"/>
  <c r="E66" i="1"/>
  <c r="I65" i="1"/>
  <c r="H65" i="1"/>
  <c r="G65" i="1"/>
  <c r="F65" i="1"/>
  <c r="E65" i="1"/>
  <c r="I64" i="1"/>
  <c r="H64" i="1"/>
  <c r="G64" i="1"/>
  <c r="F64" i="1"/>
  <c r="E64" i="1"/>
  <c r="I63" i="1"/>
  <c r="H63" i="1"/>
  <c r="G63" i="1"/>
  <c r="F63" i="1"/>
  <c r="E63" i="1"/>
  <c r="I62" i="1"/>
  <c r="H62" i="1"/>
  <c r="G62" i="1"/>
  <c r="F62" i="1"/>
  <c r="E62" i="1"/>
  <c r="I61" i="1"/>
  <c r="H61" i="1"/>
  <c r="G61" i="1"/>
  <c r="F61" i="1"/>
  <c r="E61" i="1"/>
  <c r="I60" i="1"/>
  <c r="H60" i="1"/>
  <c r="G60" i="1"/>
  <c r="F60" i="1"/>
  <c r="E60" i="1"/>
  <c r="I59" i="1"/>
  <c r="H59" i="1"/>
  <c r="G59" i="1"/>
  <c r="F59" i="1"/>
  <c r="E59" i="1"/>
  <c r="I58" i="1"/>
  <c r="H58" i="1"/>
  <c r="G58" i="1"/>
  <c r="F58" i="1"/>
  <c r="E58" i="1"/>
  <c r="I57" i="1"/>
  <c r="H57" i="1"/>
  <c r="G57" i="1"/>
  <c r="F57" i="1"/>
  <c r="E57" i="1"/>
  <c r="I56" i="1"/>
  <c r="H56" i="1"/>
  <c r="G56" i="1"/>
  <c r="F56" i="1"/>
  <c r="E56" i="1"/>
  <c r="X26" i="1"/>
  <c r="W26" i="1"/>
  <c r="V26" i="1"/>
  <c r="U26" i="1"/>
  <c r="T26" i="1"/>
  <c r="T22" i="1"/>
  <c r="S22" i="1"/>
  <c r="R22" i="1"/>
  <c r="Q22" i="1"/>
  <c r="P22" i="1"/>
  <c r="S26" i="1"/>
  <c r="R26" i="1"/>
  <c r="Q26" i="1"/>
  <c r="P26" i="1"/>
  <c r="O26" i="1"/>
  <c r="N26" i="1"/>
  <c r="M26" i="1"/>
  <c r="L26" i="1"/>
  <c r="K26" i="1"/>
  <c r="J26" i="1"/>
  <c r="S25" i="1"/>
  <c r="R25" i="1"/>
  <c r="Q25" i="1"/>
  <c r="P25" i="1"/>
  <c r="O25" i="1"/>
  <c r="N25" i="1"/>
  <c r="M25" i="1"/>
  <c r="L25" i="1"/>
  <c r="K25" i="1"/>
  <c r="J25" i="1"/>
  <c r="S24" i="1"/>
  <c r="R24" i="1"/>
  <c r="Q24" i="1"/>
  <c r="P24" i="1"/>
  <c r="O24" i="1"/>
  <c r="N24" i="1"/>
  <c r="M24" i="1"/>
  <c r="L24" i="1"/>
  <c r="K24" i="1"/>
  <c r="J24" i="1"/>
  <c r="S23" i="1"/>
  <c r="R23" i="1"/>
  <c r="Q23" i="1"/>
  <c r="P23" i="1"/>
  <c r="O23" i="1"/>
  <c r="N23" i="1"/>
  <c r="M23" i="1"/>
  <c r="L23" i="1"/>
  <c r="K23" i="1"/>
  <c r="J23" i="1"/>
  <c r="I26" i="1"/>
  <c r="H26" i="1"/>
  <c r="I32" i="1"/>
  <c r="H32" i="1"/>
  <c r="G32" i="1"/>
  <c r="F32" i="1"/>
  <c r="E32" i="1"/>
  <c r="J31" i="1"/>
  <c r="I31" i="1"/>
  <c r="H30" i="1"/>
  <c r="G30" i="1"/>
  <c r="F30" i="1"/>
  <c r="G29" i="1"/>
  <c r="F29" i="1"/>
  <c r="E30" i="1"/>
  <c r="E29" i="1"/>
  <c r="E28" i="1"/>
  <c r="E27" i="1"/>
  <c r="J52" i="1"/>
  <c r="I52" i="1"/>
  <c r="H52" i="1"/>
  <c r="G52" i="1"/>
  <c r="F52" i="1"/>
  <c r="E52" i="1"/>
  <c r="J51" i="1"/>
  <c r="I51" i="1"/>
  <c r="H51" i="1"/>
  <c r="G51" i="1"/>
  <c r="F51" i="1"/>
  <c r="E51" i="1"/>
  <c r="Q52" i="1"/>
  <c r="P52" i="1"/>
  <c r="O52" i="1"/>
  <c r="N52" i="1"/>
  <c r="M52" i="1"/>
  <c r="L52" i="1"/>
  <c r="K52" i="1"/>
  <c r="Q51" i="1"/>
  <c r="P51" i="1"/>
  <c r="O51" i="1"/>
  <c r="N51" i="1"/>
  <c r="M51" i="1"/>
  <c r="L51" i="1"/>
  <c r="K51" i="1"/>
  <c r="Q50" i="1"/>
  <c r="P50" i="1"/>
  <c r="O50" i="1"/>
  <c r="N50" i="1"/>
  <c r="M50" i="1"/>
  <c r="L50" i="1"/>
  <c r="K50" i="1"/>
  <c r="Q49" i="1"/>
  <c r="P49" i="1"/>
  <c r="O49" i="1"/>
  <c r="N49" i="1"/>
  <c r="M49" i="1"/>
  <c r="L49" i="1"/>
  <c r="K49" i="1"/>
  <c r="Q48" i="1"/>
  <c r="P48" i="1"/>
  <c r="O48" i="1"/>
  <c r="N48" i="1"/>
  <c r="M48" i="1"/>
  <c r="L48" i="1"/>
  <c r="K48" i="1"/>
  <c r="Q47" i="1"/>
  <c r="P47" i="1"/>
  <c r="O47" i="1"/>
  <c r="N47" i="1"/>
  <c r="M47" i="1"/>
  <c r="L47" i="1"/>
  <c r="K47" i="1"/>
  <c r="Q46" i="1"/>
  <c r="P46" i="1"/>
  <c r="O46" i="1"/>
  <c r="N46" i="1"/>
  <c r="M46" i="1"/>
  <c r="L46" i="1"/>
  <c r="K46" i="1"/>
  <c r="Q45" i="1"/>
  <c r="P45" i="1"/>
  <c r="O45" i="1"/>
  <c r="N45" i="1"/>
  <c r="M45" i="1"/>
  <c r="L45" i="1"/>
  <c r="K45" i="1"/>
  <c r="J46" i="1"/>
  <c r="I46" i="1"/>
  <c r="H46" i="1"/>
  <c r="G46" i="1"/>
  <c r="F46" i="1"/>
  <c r="E46" i="1"/>
  <c r="J45" i="1"/>
  <c r="I45" i="1"/>
  <c r="H45" i="1"/>
  <c r="G45" i="1"/>
  <c r="F45" i="1"/>
  <c r="E45" i="1"/>
  <c r="I39" i="1"/>
  <c r="H39" i="1"/>
  <c r="G39" i="1"/>
  <c r="F39" i="1"/>
  <c r="E39" i="1"/>
  <c r="Q39" i="1"/>
  <c r="P39" i="1"/>
  <c r="O39" i="1"/>
  <c r="N39" i="1"/>
  <c r="M39" i="1"/>
  <c r="L39" i="1"/>
  <c r="K39" i="1"/>
  <c r="J39" i="1"/>
  <c r="Q38" i="1"/>
  <c r="P38" i="1"/>
  <c r="O38" i="1"/>
  <c r="N38" i="1"/>
  <c r="M38" i="1"/>
  <c r="L38" i="1"/>
  <c r="K38" i="1"/>
  <c r="J38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T52" i="1"/>
  <c r="S52" i="1"/>
  <c r="R52" i="1"/>
  <c r="T51" i="1"/>
  <c r="S51" i="1"/>
  <c r="R51" i="1"/>
  <c r="T50" i="1"/>
  <c r="S50" i="1"/>
  <c r="R50" i="1"/>
  <c r="T49" i="1"/>
  <c r="S49" i="1"/>
  <c r="R49" i="1"/>
  <c r="T48" i="1"/>
  <c r="S48" i="1"/>
  <c r="R48" i="1"/>
  <c r="T47" i="1"/>
  <c r="S47" i="1"/>
  <c r="R47" i="1"/>
  <c r="T46" i="1"/>
  <c r="S46" i="1"/>
  <c r="R46" i="1"/>
  <c r="T45" i="1"/>
  <c r="S45" i="1"/>
  <c r="R45" i="1"/>
  <c r="X52" i="1"/>
  <c r="W52" i="1"/>
  <c r="V52" i="1"/>
  <c r="U52" i="1"/>
  <c r="X51" i="1"/>
  <c r="W51" i="1"/>
  <c r="V51" i="1"/>
  <c r="U51" i="1"/>
  <c r="X50" i="1"/>
  <c r="W50" i="1"/>
  <c r="V50" i="1"/>
  <c r="U50" i="1"/>
  <c r="X49" i="1"/>
  <c r="W49" i="1"/>
  <c r="V49" i="1"/>
  <c r="U49" i="1"/>
  <c r="X48" i="1"/>
  <c r="W48" i="1"/>
  <c r="V48" i="1"/>
  <c r="U48" i="1"/>
  <c r="X47" i="1"/>
  <c r="W47" i="1"/>
  <c r="V47" i="1"/>
  <c r="U47" i="1"/>
  <c r="X46" i="1"/>
  <c r="W46" i="1"/>
  <c r="V46" i="1"/>
  <c r="U46" i="1"/>
  <c r="X45" i="1"/>
  <c r="W45" i="1"/>
  <c r="V45" i="1"/>
  <c r="U45" i="1"/>
  <c r="X44" i="1"/>
  <c r="W44" i="1"/>
  <c r="V44" i="1"/>
  <c r="U44" i="1"/>
  <c r="X43" i="1"/>
  <c r="W43" i="1"/>
  <c r="V43" i="1"/>
  <c r="U43" i="1"/>
  <c r="X42" i="1"/>
  <c r="W42" i="1"/>
  <c r="V42" i="1"/>
  <c r="U42" i="1"/>
  <c r="X41" i="1"/>
  <c r="W41" i="1"/>
  <c r="V41" i="1"/>
  <c r="U41" i="1"/>
  <c r="X40" i="1"/>
  <c r="W40" i="1"/>
  <c r="V40" i="1"/>
  <c r="U40" i="1"/>
  <c r="X39" i="1"/>
  <c r="W39" i="1"/>
  <c r="V39" i="1"/>
  <c r="U39" i="1"/>
  <c r="T39" i="1"/>
  <c r="S39" i="1"/>
  <c r="R39" i="1"/>
  <c r="S38" i="1"/>
  <c r="R38" i="1"/>
  <c r="X37" i="1"/>
  <c r="W37" i="1"/>
  <c r="V37" i="1"/>
  <c r="U37" i="1"/>
  <c r="T37" i="1"/>
  <c r="S37" i="1"/>
  <c r="R37" i="1"/>
  <c r="X36" i="1"/>
  <c r="W36" i="1"/>
  <c r="V36" i="1"/>
  <c r="U36" i="1"/>
  <c r="T36" i="1"/>
  <c r="S36" i="1"/>
  <c r="R36" i="1"/>
  <c r="X35" i="1"/>
  <c r="W35" i="1"/>
  <c r="V35" i="1"/>
  <c r="U35" i="1"/>
  <c r="T35" i="1"/>
  <c r="S35" i="1"/>
  <c r="R35" i="1"/>
  <c r="X34" i="1"/>
  <c r="W34" i="1"/>
  <c r="V34" i="1"/>
  <c r="U34" i="1"/>
  <c r="T34" i="1"/>
  <c r="S34" i="1"/>
  <c r="R34" i="1"/>
  <c r="X33" i="1"/>
  <c r="W33" i="1"/>
  <c r="V33" i="1"/>
  <c r="U33" i="1"/>
  <c r="T33" i="1"/>
  <c r="S33" i="1"/>
  <c r="R33" i="1"/>
  <c r="AI52" i="1"/>
  <c r="AH52" i="1"/>
  <c r="AG52" i="1"/>
  <c r="AF52" i="1"/>
  <c r="AE52" i="1"/>
  <c r="AD52" i="1"/>
  <c r="AC52" i="1"/>
  <c r="AI51" i="1"/>
  <c r="AH51" i="1"/>
  <c r="AG51" i="1"/>
  <c r="AF51" i="1"/>
  <c r="AE51" i="1"/>
  <c r="AD51" i="1"/>
  <c r="AC51" i="1"/>
  <c r="AA52" i="1"/>
  <c r="Z52" i="1"/>
  <c r="Y52" i="1"/>
  <c r="AA51" i="1"/>
  <c r="Z51" i="1"/>
  <c r="Y51" i="1"/>
  <c r="AA39" i="1"/>
  <c r="Z39" i="1"/>
  <c r="AA38" i="1"/>
  <c r="Z38" i="1"/>
  <c r="AA37" i="1"/>
  <c r="Z37" i="1"/>
  <c r="AA36" i="1"/>
  <c r="Z36" i="1"/>
  <c r="AA35" i="1"/>
  <c r="Z35" i="1"/>
  <c r="AA34" i="1"/>
  <c r="Z34" i="1"/>
  <c r="AA33" i="1"/>
  <c r="Z33" i="1"/>
  <c r="Z26" i="1"/>
  <c r="AA26" i="1"/>
  <c r="AA25" i="1"/>
  <c r="AA24" i="1"/>
  <c r="Z24" i="1"/>
  <c r="AA23" i="1"/>
  <c r="Z23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6" i="1"/>
  <c r="AI50" i="1"/>
  <c r="AH50" i="1"/>
  <c r="AG50" i="1"/>
  <c r="AF50" i="1"/>
  <c r="AI49" i="1"/>
  <c r="AH49" i="1"/>
  <c r="AG49" i="1"/>
  <c r="AF49" i="1"/>
  <c r="AI48" i="1"/>
  <c r="AH48" i="1"/>
  <c r="AG48" i="1"/>
  <c r="AF48" i="1"/>
  <c r="AI47" i="1"/>
  <c r="AH47" i="1"/>
  <c r="AG47" i="1"/>
  <c r="AF47" i="1"/>
  <c r="AI46" i="1"/>
  <c r="AH46" i="1"/>
  <c r="AG46" i="1"/>
  <c r="AF46" i="1"/>
  <c r="AI45" i="1"/>
  <c r="AH45" i="1"/>
  <c r="AG45" i="1"/>
  <c r="AF45" i="1"/>
  <c r="AI44" i="1"/>
  <c r="AH44" i="1"/>
  <c r="AG44" i="1"/>
  <c r="AF44" i="1"/>
  <c r="AI43" i="1"/>
  <c r="AH43" i="1"/>
  <c r="AG43" i="1"/>
  <c r="AF43" i="1"/>
  <c r="AI42" i="1"/>
  <c r="AH42" i="1"/>
  <c r="AG42" i="1"/>
  <c r="AF42" i="1"/>
  <c r="AI41" i="1"/>
  <c r="AH41" i="1"/>
  <c r="AG41" i="1"/>
  <c r="AF41" i="1"/>
  <c r="AI40" i="1"/>
  <c r="AH40" i="1"/>
  <c r="AG40" i="1"/>
  <c r="AF40" i="1"/>
  <c r="AI39" i="1"/>
  <c r="AH39" i="1"/>
  <c r="AG39" i="1"/>
  <c r="AF39" i="1"/>
  <c r="AI38" i="1"/>
  <c r="AH38" i="1"/>
  <c r="AG38" i="1"/>
  <c r="AF38" i="1"/>
  <c r="AI37" i="1"/>
  <c r="AH37" i="1"/>
  <c r="AG37" i="1"/>
  <c r="AF37" i="1"/>
  <c r="AI36" i="1"/>
  <c r="AH36" i="1"/>
  <c r="AG36" i="1"/>
  <c r="AF36" i="1"/>
  <c r="AI35" i="1"/>
  <c r="AH35" i="1"/>
  <c r="AG35" i="1"/>
  <c r="AF35" i="1"/>
  <c r="AI34" i="1"/>
  <c r="AH34" i="1"/>
  <c r="AG34" i="1"/>
  <c r="AF34" i="1"/>
  <c r="AI33" i="1"/>
  <c r="AH33" i="1"/>
  <c r="AG33" i="1"/>
  <c r="AF33" i="1"/>
  <c r="AI32" i="1"/>
  <c r="AH32" i="1"/>
  <c r="AG32" i="1"/>
  <c r="AF32" i="1"/>
  <c r="AI31" i="1"/>
  <c r="AH31" i="1"/>
  <c r="AG31" i="1"/>
  <c r="AF31" i="1"/>
  <c r="AI30" i="1"/>
  <c r="AH30" i="1"/>
  <c r="AG30" i="1"/>
  <c r="AF30" i="1"/>
  <c r="AI29" i="1"/>
  <c r="AH29" i="1"/>
  <c r="AG29" i="1"/>
  <c r="AF29" i="1"/>
  <c r="AI28" i="1"/>
  <c r="AH28" i="1"/>
  <c r="AG28" i="1"/>
  <c r="AF28" i="1"/>
  <c r="AI27" i="1"/>
  <c r="AH27" i="1"/>
  <c r="AG27" i="1"/>
  <c r="AF27" i="1"/>
  <c r="AI26" i="1"/>
  <c r="AH26" i="1"/>
  <c r="AG26" i="1"/>
  <c r="AF26" i="1"/>
  <c r="AI25" i="1"/>
  <c r="AH25" i="1"/>
  <c r="AG25" i="1"/>
  <c r="AF25" i="1"/>
  <c r="AI24" i="1"/>
  <c r="AH24" i="1"/>
  <c r="AG24" i="1"/>
  <c r="AF24" i="1"/>
  <c r="AI23" i="1"/>
  <c r="AH23" i="1"/>
  <c r="AG23" i="1"/>
  <c r="AF23" i="1"/>
  <c r="AD50" i="1"/>
  <c r="AC50" i="1"/>
  <c r="AB50" i="1"/>
  <c r="AD49" i="1"/>
  <c r="AC49" i="1"/>
  <c r="AB49" i="1"/>
  <c r="AD48" i="1"/>
  <c r="AC48" i="1"/>
  <c r="AB48" i="1"/>
  <c r="AD47" i="1"/>
  <c r="AC47" i="1"/>
  <c r="AB47" i="1"/>
  <c r="AD46" i="1"/>
  <c r="AC46" i="1"/>
  <c r="AB46" i="1"/>
  <c r="AD45" i="1"/>
  <c r="AC45" i="1"/>
  <c r="AB45" i="1"/>
  <c r="AD44" i="1"/>
  <c r="AC44" i="1"/>
  <c r="AB44" i="1"/>
  <c r="AD43" i="1"/>
  <c r="AC43" i="1"/>
  <c r="AB43" i="1"/>
  <c r="AD42" i="1"/>
  <c r="AC42" i="1"/>
  <c r="AB42" i="1"/>
  <c r="AD41" i="1"/>
  <c r="AC41" i="1"/>
  <c r="AB41" i="1"/>
  <c r="AD40" i="1"/>
  <c r="AC40" i="1"/>
  <c r="AB40" i="1"/>
  <c r="AD39" i="1"/>
  <c r="AC39" i="1"/>
  <c r="AB39" i="1"/>
  <c r="AD38" i="1"/>
  <c r="AC38" i="1"/>
  <c r="AB38" i="1"/>
  <c r="AD37" i="1"/>
  <c r="AC37" i="1"/>
  <c r="AB37" i="1"/>
  <c r="AD36" i="1"/>
  <c r="AC36" i="1"/>
  <c r="AB36" i="1"/>
  <c r="AD35" i="1"/>
  <c r="AC35" i="1"/>
  <c r="AB35" i="1"/>
  <c r="AD34" i="1"/>
  <c r="AC34" i="1"/>
  <c r="AB34" i="1"/>
  <c r="AD33" i="1"/>
  <c r="AC33" i="1"/>
  <c r="AB33" i="1"/>
  <c r="AD32" i="1"/>
  <c r="AC32" i="1"/>
  <c r="AB32" i="1"/>
  <c r="AD31" i="1"/>
  <c r="AC31" i="1"/>
  <c r="AB31" i="1"/>
  <c r="AD30" i="1"/>
  <c r="AC30" i="1"/>
  <c r="AB30" i="1"/>
  <c r="AD29" i="1"/>
  <c r="AC29" i="1"/>
  <c r="AB29" i="1"/>
  <c r="AD28" i="1"/>
  <c r="AC28" i="1"/>
  <c r="AB28" i="1"/>
  <c r="AD27" i="1"/>
  <c r="AC27" i="1"/>
  <c r="AB27" i="1"/>
  <c r="AD26" i="1"/>
  <c r="AC26" i="1"/>
  <c r="AB26" i="1"/>
  <c r="AD25" i="1"/>
  <c r="AC25" i="1"/>
  <c r="AB25" i="1"/>
  <c r="AD24" i="1"/>
  <c r="AC24" i="1"/>
  <c r="AB24" i="1"/>
  <c r="AD23" i="1"/>
  <c r="AC23" i="1"/>
  <c r="AB23" i="1"/>
  <c r="AI11" i="1"/>
  <c r="AH11" i="1"/>
  <c r="AG11" i="1"/>
  <c r="AF11" i="1"/>
  <c r="AE11" i="1"/>
  <c r="AD11" i="1"/>
  <c r="AC11" i="1"/>
  <c r="AI22" i="1"/>
  <c r="AH22" i="1"/>
  <c r="AG22" i="1"/>
  <c r="AF22" i="1"/>
  <c r="AE22" i="1"/>
  <c r="AD22" i="1"/>
  <c r="AC22" i="1"/>
  <c r="AB22" i="1"/>
  <c r="AI21" i="1"/>
  <c r="AH21" i="1"/>
  <c r="AG21" i="1"/>
  <c r="AF21" i="1"/>
  <c r="AE21" i="1"/>
  <c r="AD21" i="1"/>
  <c r="AC21" i="1"/>
  <c r="AB21" i="1"/>
  <c r="AI20" i="1"/>
  <c r="AH20" i="1"/>
  <c r="AG20" i="1"/>
  <c r="AF20" i="1"/>
  <c r="AE20" i="1"/>
  <c r="AD20" i="1"/>
  <c r="AC20" i="1"/>
  <c r="AB20" i="1"/>
  <c r="AI19" i="1"/>
  <c r="AH19" i="1"/>
  <c r="AG19" i="1"/>
  <c r="AF19" i="1"/>
  <c r="AE19" i="1"/>
  <c r="AD19" i="1"/>
  <c r="AC19" i="1"/>
  <c r="AB19" i="1"/>
  <c r="AI18" i="1"/>
  <c r="AH18" i="1"/>
  <c r="AG18" i="1"/>
  <c r="AF18" i="1"/>
  <c r="AE18" i="1"/>
  <c r="AD18" i="1"/>
  <c r="AC18" i="1"/>
  <c r="AB18" i="1"/>
  <c r="AI17" i="1"/>
  <c r="AH17" i="1"/>
  <c r="AG17" i="1"/>
  <c r="AF17" i="1"/>
  <c r="AE17" i="1"/>
  <c r="AD17" i="1"/>
  <c r="AC17" i="1"/>
  <c r="AB17" i="1"/>
  <c r="AI16" i="1"/>
  <c r="AH16" i="1"/>
  <c r="AG16" i="1"/>
  <c r="AF16" i="1"/>
  <c r="AE16" i="1"/>
  <c r="AD16" i="1"/>
  <c r="AC16" i="1"/>
  <c r="AB16" i="1"/>
  <c r="AI15" i="1"/>
  <c r="AH15" i="1"/>
  <c r="AG15" i="1"/>
  <c r="AF15" i="1"/>
  <c r="AE15" i="1"/>
  <c r="AD15" i="1"/>
  <c r="AC15" i="1"/>
  <c r="AB15" i="1"/>
  <c r="AI14" i="1"/>
  <c r="AH14" i="1"/>
  <c r="AG14" i="1"/>
  <c r="AF14" i="1"/>
  <c r="AE14" i="1"/>
  <c r="AD14" i="1"/>
  <c r="AC14" i="1"/>
  <c r="AB14" i="1"/>
  <c r="AI13" i="1"/>
  <c r="AH13" i="1"/>
  <c r="AG13" i="1"/>
  <c r="AF13" i="1"/>
  <c r="AE13" i="1"/>
  <c r="AD13" i="1"/>
  <c r="AC13" i="1"/>
  <c r="AB13" i="1"/>
  <c r="AI12" i="1"/>
  <c r="AH12" i="1"/>
  <c r="AG12" i="1"/>
  <c r="AF12" i="1"/>
  <c r="AE12" i="1"/>
  <c r="AD12" i="1"/>
  <c r="AC12" i="1"/>
  <c r="AB12" i="1"/>
  <c r="AA21" i="1"/>
  <c r="Z21" i="1"/>
  <c r="AA20" i="1"/>
  <c r="Z20" i="1"/>
  <c r="AA19" i="1"/>
  <c r="Z19" i="1"/>
  <c r="Y20" i="1"/>
  <c r="Y19" i="1"/>
  <c r="Y18" i="1"/>
  <c r="Y17" i="1"/>
  <c r="Y16" i="1"/>
  <c r="Y15" i="1"/>
  <c r="Y14" i="1"/>
  <c r="Y13" i="1"/>
  <c r="Y12" i="1"/>
  <c r="Y1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9" i="1"/>
  <c r="F19" i="1"/>
  <c r="E19" i="1"/>
  <c r="G18" i="1"/>
  <c r="F18" i="1"/>
  <c r="E18" i="1"/>
  <c r="G17" i="1"/>
  <c r="F17" i="1"/>
  <c r="E17" i="1"/>
  <c r="G16" i="1"/>
  <c r="F16" i="1"/>
  <c r="E16" i="1"/>
  <c r="G15" i="1"/>
  <c r="F15" i="1"/>
  <c r="E15" i="1"/>
  <c r="G14" i="1"/>
  <c r="F14" i="1"/>
  <c r="E14" i="1"/>
  <c r="G13" i="1"/>
  <c r="F13" i="1"/>
  <c r="E13" i="1"/>
  <c r="G12" i="1"/>
  <c r="F12" i="1"/>
  <c r="E12" i="1"/>
  <c r="G11" i="1"/>
  <c r="F11" i="1"/>
  <c r="E11" i="1"/>
  <c r="E215" i="13"/>
  <c r="D215" i="13"/>
  <c r="C215" i="13"/>
  <c r="E214" i="13"/>
  <c r="D214" i="13"/>
  <c r="C214" i="13"/>
  <c r="CK213" i="13"/>
  <c r="CA213" i="13"/>
  <c r="AI213" i="13" s="1"/>
  <c r="E213" i="13"/>
  <c r="D213" i="13"/>
  <c r="C213" i="13"/>
  <c r="E212" i="13"/>
  <c r="D212" i="13"/>
  <c r="C212" i="13"/>
  <c r="CK211" i="13"/>
  <c r="CA211" i="13"/>
  <c r="AI211" i="13" s="1"/>
  <c r="E211" i="13"/>
  <c r="D211" i="13"/>
  <c r="C211" i="13"/>
  <c r="E210" i="13"/>
  <c r="D210" i="13"/>
  <c r="C210" i="13" s="1"/>
  <c r="CK209" i="13"/>
  <c r="CA209" i="13"/>
  <c r="AI209" i="13" s="1"/>
  <c r="E209" i="13"/>
  <c r="D209" i="13"/>
  <c r="C209" i="13"/>
  <c r="E208" i="13"/>
  <c r="C208" i="13" s="1"/>
  <c r="CK208" i="13" s="1"/>
  <c r="D208" i="13"/>
  <c r="I203" i="13"/>
  <c r="H203" i="13"/>
  <c r="G203" i="13"/>
  <c r="F203" i="13"/>
  <c r="E203" i="13"/>
  <c r="D203" i="13" s="1"/>
  <c r="D202" i="13"/>
  <c r="CK202" i="13" s="1"/>
  <c r="D201" i="13"/>
  <c r="CK201" i="13" s="1"/>
  <c r="CA200" i="13"/>
  <c r="J200" i="13"/>
  <c r="D200" i="13"/>
  <c r="CK200" i="13" s="1"/>
  <c r="D199" i="13"/>
  <c r="CK199" i="13" s="1"/>
  <c r="D198" i="13"/>
  <c r="CA198" i="13" s="1"/>
  <c r="J198" i="13" s="1"/>
  <c r="D197" i="13"/>
  <c r="CA197" i="13" s="1"/>
  <c r="J197" i="13" s="1"/>
  <c r="D196" i="13"/>
  <c r="CK196" i="13" s="1"/>
  <c r="CA195" i="13"/>
  <c r="J195" i="13" s="1"/>
  <c r="D195" i="13"/>
  <c r="CK195" i="13" s="1"/>
  <c r="D194" i="13"/>
  <c r="CK194" i="13" s="1"/>
  <c r="D193" i="13"/>
  <c r="CK193" i="13" s="1"/>
  <c r="CK192" i="13"/>
  <c r="D192" i="13"/>
  <c r="CA192" i="13" s="1"/>
  <c r="J192" i="13" s="1"/>
  <c r="D191" i="13"/>
  <c r="CK191" i="13" s="1"/>
  <c r="D190" i="13"/>
  <c r="CK190" i="13" s="1"/>
  <c r="D189" i="13"/>
  <c r="CK189" i="13" s="1"/>
  <c r="D188" i="13"/>
  <c r="CK188" i="13" s="1"/>
  <c r="D187" i="13"/>
  <c r="CK187" i="13" s="1"/>
  <c r="D186" i="13"/>
  <c r="CK186" i="13" s="1"/>
  <c r="D185" i="13"/>
  <c r="CK185" i="13" s="1"/>
  <c r="D184" i="13"/>
  <c r="CK184" i="13" s="1"/>
  <c r="D183" i="13"/>
  <c r="CK183" i="13" s="1"/>
  <c r="D182" i="13"/>
  <c r="CA182" i="13" s="1"/>
  <c r="J182" i="13" s="1"/>
  <c r="D181" i="13"/>
  <c r="CK181" i="13" s="1"/>
  <c r="CA180" i="13"/>
  <c r="J180" i="13"/>
  <c r="D180" i="13"/>
  <c r="CK180" i="13" s="1"/>
  <c r="D179" i="13"/>
  <c r="CK179" i="13" s="1"/>
  <c r="D178" i="13"/>
  <c r="CK178" i="13" s="1"/>
  <c r="CK177" i="13"/>
  <c r="CA177" i="13"/>
  <c r="J177" i="13" s="1"/>
  <c r="D177" i="13"/>
  <c r="D176" i="13"/>
  <c r="CK176" i="13" s="1"/>
  <c r="D175" i="13"/>
  <c r="CK175" i="13" s="1"/>
  <c r="D174" i="13"/>
  <c r="CK174" i="13" s="1"/>
  <c r="D173" i="13"/>
  <c r="CA173" i="13" s="1"/>
  <c r="J173" i="13" s="1"/>
  <c r="CK172" i="13"/>
  <c r="D172" i="13"/>
  <c r="CA172" i="13" s="1"/>
  <c r="J172" i="13" s="1"/>
  <c r="D171" i="13"/>
  <c r="CK171" i="13" s="1"/>
  <c r="CL168" i="13"/>
  <c r="CK168" i="13"/>
  <c r="CB168" i="13"/>
  <c r="CA168" i="13"/>
  <c r="S168" i="13" s="1"/>
  <c r="D168" i="13"/>
  <c r="D167" i="13"/>
  <c r="CL166" i="13"/>
  <c r="CK166" i="13"/>
  <c r="CB166" i="13"/>
  <c r="CA166" i="13"/>
  <c r="S166" i="13" s="1"/>
  <c r="D166" i="13"/>
  <c r="CA165" i="13"/>
  <c r="D165" i="13"/>
  <c r="D164" i="13"/>
  <c r="CL163" i="13"/>
  <c r="CK163" i="13"/>
  <c r="CB163" i="13"/>
  <c r="CA163" i="13"/>
  <c r="S163" i="13"/>
  <c r="D163" i="13"/>
  <c r="D162" i="13"/>
  <c r="CL161" i="13"/>
  <c r="CK161" i="13"/>
  <c r="D161" i="13"/>
  <c r="CB161" i="13" s="1"/>
  <c r="D160" i="13"/>
  <c r="CA160" i="13" s="1"/>
  <c r="CL159" i="13"/>
  <c r="CK159" i="13"/>
  <c r="D159" i="13"/>
  <c r="CB159" i="13" s="1"/>
  <c r="CL158" i="13"/>
  <c r="CK158" i="13"/>
  <c r="CB158" i="13"/>
  <c r="CA158" i="13"/>
  <c r="S158" i="13" s="1"/>
  <c r="D158" i="13"/>
  <c r="CB157" i="13"/>
  <c r="D157" i="13"/>
  <c r="CL156" i="13"/>
  <c r="CK156" i="13"/>
  <c r="CB156" i="13"/>
  <c r="CA156" i="13"/>
  <c r="S156" i="13" s="1"/>
  <c r="D156" i="13"/>
  <c r="D155" i="13"/>
  <c r="D154" i="13"/>
  <c r="D153" i="13"/>
  <c r="CL153" i="13" s="1"/>
  <c r="CN149" i="13"/>
  <c r="CM149" i="13"/>
  <c r="CL149" i="13"/>
  <c r="CK149" i="13"/>
  <c r="CB149" i="13"/>
  <c r="CA149" i="13"/>
  <c r="I149" i="13"/>
  <c r="CN148" i="13"/>
  <c r="CM148" i="13"/>
  <c r="CL148" i="13"/>
  <c r="CK148" i="13"/>
  <c r="CB148" i="13"/>
  <c r="CA148" i="13"/>
  <c r="I148" i="13" s="1"/>
  <c r="B144" i="13"/>
  <c r="B143" i="13"/>
  <c r="B139" i="13"/>
  <c r="B138" i="13"/>
  <c r="B137" i="13"/>
  <c r="CK130" i="13"/>
  <c r="D130" i="13"/>
  <c r="CA130" i="13" s="1"/>
  <c r="M130" i="13" s="1"/>
  <c r="D129" i="13"/>
  <c r="CK128" i="13"/>
  <c r="CA128" i="13"/>
  <c r="M128" i="13"/>
  <c r="D128" i="13"/>
  <c r="D127" i="13"/>
  <c r="CK127" i="13" s="1"/>
  <c r="CK126" i="13"/>
  <c r="CA126" i="13"/>
  <c r="M126" i="13"/>
  <c r="D126" i="13"/>
  <c r="CK125" i="13"/>
  <c r="D125" i="13"/>
  <c r="CA125" i="13" s="1"/>
  <c r="M125" i="13" s="1"/>
  <c r="D124" i="13"/>
  <c r="CK123" i="13"/>
  <c r="CA123" i="13"/>
  <c r="M123" i="13"/>
  <c r="D123" i="13"/>
  <c r="D122" i="13"/>
  <c r="CK122" i="13" s="1"/>
  <c r="CM118" i="13"/>
  <c r="CL118" i="13"/>
  <c r="CK118" i="13"/>
  <c r="CC118" i="13"/>
  <c r="CB118" i="13"/>
  <c r="E118" i="13"/>
  <c r="CA118" i="13" s="1"/>
  <c r="X118" i="13" s="1"/>
  <c r="CM117" i="13"/>
  <c r="CL117" i="13"/>
  <c r="CK117" i="13"/>
  <c r="CC117" i="13"/>
  <c r="CB117" i="13"/>
  <c r="X117" i="13" s="1"/>
  <c r="CA117" i="13"/>
  <c r="E117" i="13"/>
  <c r="CL116" i="13"/>
  <c r="CK116" i="13"/>
  <c r="CC116" i="13"/>
  <c r="E116" i="13"/>
  <c r="CM116" i="13" s="1"/>
  <c r="D112" i="13"/>
  <c r="D111" i="13"/>
  <c r="D109" i="13"/>
  <c r="D108" i="13"/>
  <c r="D107" i="13"/>
  <c r="I98" i="13"/>
  <c r="H98" i="13"/>
  <c r="G98" i="13"/>
  <c r="F98" i="13"/>
  <c r="E98" i="13"/>
  <c r="D97" i="13"/>
  <c r="D96" i="13"/>
  <c r="CK96" i="13" s="1"/>
  <c r="CK95" i="13"/>
  <c r="CA95" i="13"/>
  <c r="J95" i="13" s="1"/>
  <c r="D95" i="13"/>
  <c r="D94" i="13"/>
  <c r="CK94" i="13" s="1"/>
  <c r="CK93" i="13"/>
  <c r="CA93" i="13"/>
  <c r="J93" i="13"/>
  <c r="D93" i="13"/>
  <c r="D92" i="13"/>
  <c r="CK91" i="13"/>
  <c r="CA91" i="13"/>
  <c r="J91" i="13"/>
  <c r="D91" i="13"/>
  <c r="CK90" i="13"/>
  <c r="CA90" i="13"/>
  <c r="J90" i="13"/>
  <c r="D90" i="13"/>
  <c r="D89" i="13"/>
  <c r="CK89" i="13" s="1"/>
  <c r="CK88" i="13"/>
  <c r="CA88" i="13"/>
  <c r="J88" i="13" s="1"/>
  <c r="D88" i="13"/>
  <c r="D87" i="13"/>
  <c r="D86" i="13"/>
  <c r="CK86" i="13" s="1"/>
  <c r="CK85" i="13"/>
  <c r="CA85" i="13"/>
  <c r="J85" i="13"/>
  <c r="D85" i="13"/>
  <c r="D84" i="13"/>
  <c r="CK84" i="13" s="1"/>
  <c r="CK83" i="13"/>
  <c r="CA83" i="13"/>
  <c r="J83" i="13"/>
  <c r="D83" i="13"/>
  <c r="D82" i="13"/>
  <c r="CK81" i="13"/>
  <c r="CA81" i="13"/>
  <c r="J81" i="13"/>
  <c r="D81" i="13"/>
  <c r="CK80" i="13"/>
  <c r="CA80" i="13"/>
  <c r="J80" i="13"/>
  <c r="D80" i="13"/>
  <c r="D79" i="13"/>
  <c r="CK79" i="13" s="1"/>
  <c r="CK78" i="13"/>
  <c r="CA78" i="13"/>
  <c r="J78" i="13"/>
  <c r="D78" i="13"/>
  <c r="D77" i="13"/>
  <c r="CK76" i="13"/>
  <c r="D76" i="13"/>
  <c r="CA76" i="13" s="1"/>
  <c r="J76" i="13" s="1"/>
  <c r="CK75" i="13"/>
  <c r="CA75" i="13"/>
  <c r="J75" i="13"/>
  <c r="D75" i="13"/>
  <c r="D74" i="13"/>
  <c r="CK74" i="13" s="1"/>
  <c r="CK73" i="13"/>
  <c r="CA73" i="13"/>
  <c r="J73" i="13"/>
  <c r="D73" i="13"/>
  <c r="D72" i="13"/>
  <c r="D71" i="13"/>
  <c r="CK71" i="13" s="1"/>
  <c r="CK70" i="13"/>
  <c r="CA70" i="13"/>
  <c r="J70" i="13"/>
  <c r="D70" i="13"/>
  <c r="D69" i="13"/>
  <c r="CK69" i="13" s="1"/>
  <c r="CK68" i="13"/>
  <c r="CA68" i="13"/>
  <c r="J68" i="13"/>
  <c r="D68" i="13"/>
  <c r="D67" i="13"/>
  <c r="CK66" i="13"/>
  <c r="D66" i="13"/>
  <c r="CA66" i="13" s="1"/>
  <c r="D65" i="13"/>
  <c r="CK65" i="13" s="1"/>
  <c r="D64" i="13"/>
  <c r="CK64" i="13" s="1"/>
  <c r="D63" i="13"/>
  <c r="CK63" i="13" s="1"/>
  <c r="D62" i="13"/>
  <c r="CK62" i="13" s="1"/>
  <c r="CK61" i="13"/>
  <c r="D61" i="13"/>
  <c r="CA61" i="13" s="1"/>
  <c r="J61" i="13" s="1"/>
  <c r="D60" i="13"/>
  <c r="CK60" i="13" s="1"/>
  <c r="D59" i="13"/>
  <c r="CK59" i="13" s="1"/>
  <c r="D58" i="13"/>
  <c r="CK58" i="13" s="1"/>
  <c r="D57" i="13"/>
  <c r="D56" i="13"/>
  <c r="CK56" i="13" s="1"/>
  <c r="AI53" i="13"/>
  <c r="AH53" i="13"/>
  <c r="AG53" i="13"/>
  <c r="AF53" i="13"/>
  <c r="AE53" i="13"/>
  <c r="AD53" i="13"/>
  <c r="AC53" i="13"/>
  <c r="AB53" i="13"/>
  <c r="AA53" i="13"/>
  <c r="Z53" i="13"/>
  <c r="Y53" i="13"/>
  <c r="X53" i="13"/>
  <c r="W53" i="13"/>
  <c r="V53" i="13"/>
  <c r="U53" i="13"/>
  <c r="T53" i="13"/>
  <c r="S53" i="13"/>
  <c r="R53" i="13"/>
  <c r="Q53" i="13"/>
  <c r="P53" i="13"/>
  <c r="O53" i="13"/>
  <c r="N53" i="13"/>
  <c r="M53" i="13"/>
  <c r="L53" i="13"/>
  <c r="D53" i="13" s="1"/>
  <c r="K53" i="13"/>
  <c r="J53" i="13"/>
  <c r="I53" i="13"/>
  <c r="H53" i="13"/>
  <c r="G53" i="13"/>
  <c r="F53" i="13"/>
  <c r="E53" i="13"/>
  <c r="CR52" i="13"/>
  <c r="CQ52" i="13"/>
  <c r="CP52" i="13"/>
  <c r="CO52" i="13"/>
  <c r="CN52" i="13"/>
  <c r="CM52" i="13"/>
  <c r="CH52" i="13"/>
  <c r="CG52" i="13"/>
  <c r="CF52" i="13"/>
  <c r="CE52" i="13"/>
  <c r="CD52" i="13"/>
  <c r="CC52" i="13"/>
  <c r="AJ52" i="13" s="1"/>
  <c r="D52" i="13"/>
  <c r="CH51" i="13"/>
  <c r="CG51" i="13"/>
  <c r="CE51" i="13"/>
  <c r="CD51" i="13"/>
  <c r="D51" i="13"/>
  <c r="CR50" i="13"/>
  <c r="CQ50" i="13"/>
  <c r="CP50" i="13"/>
  <c r="CO50" i="13"/>
  <c r="CF50" i="13"/>
  <c r="CE50" i="13"/>
  <c r="CD50" i="13"/>
  <c r="CC50" i="13"/>
  <c r="CB50" i="13"/>
  <c r="D50" i="13"/>
  <c r="CN49" i="13"/>
  <c r="CM49" i="13"/>
  <c r="CL49" i="13"/>
  <c r="D49" i="13"/>
  <c r="CR48" i="13"/>
  <c r="CQ48" i="13"/>
  <c r="CO48" i="13"/>
  <c r="CN48" i="13"/>
  <c r="CM48" i="13"/>
  <c r="CL48" i="13"/>
  <c r="CH48" i="13"/>
  <c r="CG48" i="13"/>
  <c r="CF48" i="13"/>
  <c r="CE48" i="13"/>
  <c r="CD48" i="13"/>
  <c r="D48" i="13"/>
  <c r="CC48" i="13" s="1"/>
  <c r="D47" i="13"/>
  <c r="CG47" i="13" s="1"/>
  <c r="CM46" i="13"/>
  <c r="CL46" i="13"/>
  <c r="D46" i="13"/>
  <c r="D45" i="13"/>
  <c r="CE45" i="13" s="1"/>
  <c r="CR44" i="13"/>
  <c r="CQ44" i="13"/>
  <c r="CN44" i="13"/>
  <c r="CM44" i="13"/>
  <c r="CL44" i="13"/>
  <c r="CH44" i="13"/>
  <c r="CB44" i="13"/>
  <c r="D44" i="13"/>
  <c r="CR43" i="13"/>
  <c r="CQ43" i="13"/>
  <c r="CO43" i="13"/>
  <c r="CN43" i="13"/>
  <c r="CM43" i="13"/>
  <c r="CL43" i="13"/>
  <c r="CH43" i="13"/>
  <c r="CG43" i="13"/>
  <c r="CF43" i="13"/>
  <c r="CE43" i="13"/>
  <c r="CD43" i="13"/>
  <c r="D43" i="13"/>
  <c r="CC43" i="13" s="1"/>
  <c r="CG42" i="13"/>
  <c r="D42" i="13"/>
  <c r="CM41" i="13"/>
  <c r="CL41" i="13"/>
  <c r="CH41" i="13"/>
  <c r="CG41" i="13"/>
  <c r="CF41" i="13"/>
  <c r="D41" i="13"/>
  <c r="CP40" i="13"/>
  <c r="D40" i="13"/>
  <c r="CB40" i="13" s="1"/>
  <c r="CR39" i="13"/>
  <c r="CQ39" i="13"/>
  <c r="CP39" i="13"/>
  <c r="CO39" i="13"/>
  <c r="CN39" i="13"/>
  <c r="D39" i="13"/>
  <c r="CR38" i="13"/>
  <c r="CQ38" i="13"/>
  <c r="CO38" i="13"/>
  <c r="CN38" i="13"/>
  <c r="CM38" i="13"/>
  <c r="CL38" i="13"/>
  <c r="CH38" i="13"/>
  <c r="CG38" i="13"/>
  <c r="CF38" i="13"/>
  <c r="CE38" i="13"/>
  <c r="CD38" i="13"/>
  <c r="D38" i="13"/>
  <c r="CC38" i="13" s="1"/>
  <c r="CQ37" i="13"/>
  <c r="CP37" i="13"/>
  <c r="CF37" i="13"/>
  <c r="CE37" i="13"/>
  <c r="CD37" i="13"/>
  <c r="D37" i="13"/>
  <c r="CM36" i="13"/>
  <c r="CL36" i="13"/>
  <c r="CH36" i="13"/>
  <c r="CG36" i="13"/>
  <c r="CF36" i="13"/>
  <c r="CD36" i="13"/>
  <c r="CC36" i="13"/>
  <c r="CB36" i="13"/>
  <c r="D36" i="13"/>
  <c r="CO35" i="13"/>
  <c r="CF35" i="13"/>
  <c r="CE35" i="13"/>
  <c r="D35" i="13"/>
  <c r="CR34" i="13"/>
  <c r="CQ34" i="13"/>
  <c r="CP34" i="13"/>
  <c r="CO34" i="13"/>
  <c r="CN34" i="13"/>
  <c r="CM34" i="13"/>
  <c r="CL34" i="13"/>
  <c r="CH34" i="13"/>
  <c r="D34" i="13"/>
  <c r="CR33" i="13"/>
  <c r="CQ33" i="13"/>
  <c r="CO33" i="13"/>
  <c r="CN33" i="13"/>
  <c r="CM33" i="13"/>
  <c r="CL33" i="13"/>
  <c r="CH33" i="13"/>
  <c r="CG33" i="13"/>
  <c r="CF33" i="13"/>
  <c r="CE33" i="13"/>
  <c r="CD33" i="13"/>
  <c r="D33" i="13"/>
  <c r="CC33" i="13" s="1"/>
  <c r="CQ32" i="13"/>
  <c r="CP32" i="13"/>
  <c r="CO32" i="13"/>
  <c r="CN32" i="13"/>
  <c r="CM32" i="13"/>
  <c r="CF32" i="13"/>
  <c r="CE32" i="13"/>
  <c r="CD32" i="13"/>
  <c r="CC32" i="13"/>
  <c r="CB32" i="13"/>
  <c r="D32" i="13"/>
  <c r="D31" i="13"/>
  <c r="CM31" i="13" s="1"/>
  <c r="CR30" i="13"/>
  <c r="CO30" i="13"/>
  <c r="CG30" i="13"/>
  <c r="CF30" i="13"/>
  <c r="CE30" i="13"/>
  <c r="CD30" i="13"/>
  <c r="CC30" i="13"/>
  <c r="D30" i="13"/>
  <c r="CR29" i="13"/>
  <c r="CQ29" i="13"/>
  <c r="CP29" i="13"/>
  <c r="CO29" i="13"/>
  <c r="CN29" i="13"/>
  <c r="CM29" i="13"/>
  <c r="CL29" i="13"/>
  <c r="CH29" i="13"/>
  <c r="CB29" i="13"/>
  <c r="D29" i="13"/>
  <c r="CR28" i="13"/>
  <c r="CQ28" i="13"/>
  <c r="CO28" i="13"/>
  <c r="CN28" i="13"/>
  <c r="CM28" i="13"/>
  <c r="CL28" i="13"/>
  <c r="CH28" i="13"/>
  <c r="CG28" i="13"/>
  <c r="CF28" i="13"/>
  <c r="CE28" i="13"/>
  <c r="CD28" i="13"/>
  <c r="D28" i="13"/>
  <c r="CC28" i="13" s="1"/>
  <c r="CR27" i="13"/>
  <c r="CQ27" i="13"/>
  <c r="CP27" i="13"/>
  <c r="CN27" i="13"/>
  <c r="CM27" i="13"/>
  <c r="CL27" i="13"/>
  <c r="CG27" i="13"/>
  <c r="D27" i="13"/>
  <c r="CH27" i="13" s="1"/>
  <c r="D26" i="13"/>
  <c r="CR25" i="13"/>
  <c r="CQ25" i="13"/>
  <c r="CP25" i="13"/>
  <c r="D25" i="13"/>
  <c r="CR24" i="13"/>
  <c r="CQ24" i="13"/>
  <c r="CP24" i="13"/>
  <c r="CN24" i="13"/>
  <c r="CM24" i="13"/>
  <c r="CL24" i="13"/>
  <c r="CH24" i="13"/>
  <c r="CG24" i="13"/>
  <c r="CF24" i="13"/>
  <c r="CD24" i="13"/>
  <c r="CC24" i="13"/>
  <c r="CB24" i="13"/>
  <c r="AJ24" i="13" s="1"/>
  <c r="D24" i="13"/>
  <c r="CH23" i="13"/>
  <c r="CG23" i="13"/>
  <c r="CD23" i="13"/>
  <c r="CC23" i="13"/>
  <c r="D23" i="13"/>
  <c r="CR22" i="13"/>
  <c r="CQ22" i="13"/>
  <c r="CP22" i="13"/>
  <c r="CO22" i="13"/>
  <c r="CG22" i="13"/>
  <c r="CF22" i="13"/>
  <c r="CE22" i="13"/>
  <c r="CD22" i="13"/>
  <c r="CC22" i="13"/>
  <c r="D22" i="13"/>
  <c r="CN21" i="13"/>
  <c r="CM21" i="13"/>
  <c r="D21" i="13"/>
  <c r="CR20" i="13"/>
  <c r="CQ20" i="13"/>
  <c r="CO20" i="13"/>
  <c r="CN20" i="13"/>
  <c r="CM20" i="13"/>
  <c r="CL20" i="13"/>
  <c r="CH20" i="13"/>
  <c r="CG20" i="13"/>
  <c r="CF20" i="13"/>
  <c r="CE20" i="13"/>
  <c r="CD20" i="13"/>
  <c r="D20" i="13"/>
  <c r="CC20" i="13" s="1"/>
  <c r="CR19" i="13"/>
  <c r="CQ19" i="13"/>
  <c r="CP19" i="13"/>
  <c r="CO19" i="13"/>
  <c r="CN19" i="13"/>
  <c r="CM19" i="13"/>
  <c r="CH19" i="13"/>
  <c r="CG19" i="13"/>
  <c r="CF19" i="13"/>
  <c r="CE19" i="13"/>
  <c r="CD19" i="13"/>
  <c r="CC19" i="13"/>
  <c r="CB19" i="13"/>
  <c r="AJ19" i="13"/>
  <c r="D19" i="13"/>
  <c r="CL19" i="13" s="1"/>
  <c r="CG18" i="13"/>
  <c r="CF18" i="13"/>
  <c r="CD18" i="13"/>
  <c r="D18" i="13"/>
  <c r="CR17" i="13"/>
  <c r="CQ17" i="13"/>
  <c r="CP17" i="13"/>
  <c r="CO17" i="13"/>
  <c r="CG17" i="13"/>
  <c r="CF17" i="13"/>
  <c r="CE17" i="13"/>
  <c r="CD17" i="13"/>
  <c r="D17" i="13"/>
  <c r="CN16" i="13"/>
  <c r="D16" i="13"/>
  <c r="CR15" i="13"/>
  <c r="CQ15" i="13"/>
  <c r="CO15" i="13"/>
  <c r="CN15" i="13"/>
  <c r="CM15" i="13"/>
  <c r="CL15" i="13"/>
  <c r="CH15" i="13"/>
  <c r="CG15" i="13"/>
  <c r="CF15" i="13"/>
  <c r="CE15" i="13"/>
  <c r="CD15" i="13"/>
  <c r="D15" i="13"/>
  <c r="CC15" i="13" s="1"/>
  <c r="CR14" i="13"/>
  <c r="CQ14" i="13"/>
  <c r="CP14" i="13"/>
  <c r="CO14" i="13"/>
  <c r="CN14" i="13"/>
  <c r="CM14" i="13"/>
  <c r="CH14" i="13"/>
  <c r="CG14" i="13"/>
  <c r="CF14" i="13"/>
  <c r="CE14" i="13"/>
  <c r="CD14" i="13"/>
  <c r="CC14" i="13"/>
  <c r="CB14" i="13"/>
  <c r="AJ14" i="13" s="1"/>
  <c r="D14" i="13"/>
  <c r="CL14" i="13" s="1"/>
  <c r="CH13" i="13"/>
  <c r="CG13" i="13"/>
  <c r="CF13" i="13"/>
  <c r="D13" i="13"/>
  <c r="CR12" i="13"/>
  <c r="CQ12" i="13"/>
  <c r="CP12" i="13"/>
  <c r="CO12" i="13"/>
  <c r="CG12" i="13"/>
  <c r="CF12" i="13"/>
  <c r="CE12" i="13"/>
  <c r="D12" i="13"/>
  <c r="CO11" i="13"/>
  <c r="D11" i="13"/>
  <c r="CH11" i="13" s="1"/>
  <c r="A5" i="13"/>
  <c r="A4" i="13"/>
  <c r="A3" i="13"/>
  <c r="A2" i="13"/>
  <c r="CK210" i="13" l="1"/>
  <c r="CA210" i="13"/>
  <c r="AI210" i="13" s="1"/>
  <c r="CP26" i="13"/>
  <c r="CO26" i="13"/>
  <c r="CM26" i="13"/>
  <c r="CN26" i="13"/>
  <c r="CC26" i="13"/>
  <c r="CC31" i="13"/>
  <c r="CK173" i="13"/>
  <c r="CG16" i="13"/>
  <c r="CD16" i="13"/>
  <c r="CF16" i="13"/>
  <c r="CE16" i="13"/>
  <c r="CD31" i="13"/>
  <c r="CR42" i="13"/>
  <c r="CL42" i="13"/>
  <c r="CD45" i="13"/>
  <c r="CA71" i="13"/>
  <c r="J71" i="13" s="1"/>
  <c r="CA127" i="13"/>
  <c r="M127" i="13" s="1"/>
  <c r="CK197" i="13"/>
  <c r="CK212" i="13"/>
  <c r="CA212" i="13"/>
  <c r="AI212" i="13" s="1"/>
  <c r="CG21" i="13"/>
  <c r="CF21" i="13"/>
  <c r="CD21" i="13"/>
  <c r="CE21" i="13"/>
  <c r="CD26" i="13"/>
  <c r="CD47" i="13"/>
  <c r="CA56" i="13"/>
  <c r="J56" i="13" s="1"/>
  <c r="CL160" i="13"/>
  <c r="CK182" i="13"/>
  <c r="CR13" i="13"/>
  <c r="CP13" i="13"/>
  <c r="CO13" i="13"/>
  <c r="CQ13" i="13"/>
  <c r="CE13" i="13"/>
  <c r="CE26" i="13"/>
  <c r="CB42" i="13"/>
  <c r="CK72" i="13"/>
  <c r="CA72" i="13"/>
  <c r="J72" i="13" s="1"/>
  <c r="CA86" i="13"/>
  <c r="J86" i="13" s="1"/>
  <c r="CN45" i="13"/>
  <c r="CG45" i="13"/>
  <c r="CM45" i="13"/>
  <c r="CL45" i="13"/>
  <c r="CH45" i="13"/>
  <c r="CB26" i="13"/>
  <c r="CN40" i="13"/>
  <c r="CH40" i="13"/>
  <c r="CG40" i="13"/>
  <c r="CM40" i="13"/>
  <c r="CL40" i="13"/>
  <c r="CC47" i="13"/>
  <c r="CK160" i="13"/>
  <c r="CF31" i="13"/>
  <c r="CB16" i="13"/>
  <c r="AJ16" i="13" s="1"/>
  <c r="CC40" i="13"/>
  <c r="AJ40" i="13" s="1"/>
  <c r="CF45" i="13"/>
  <c r="CE47" i="13"/>
  <c r="CL167" i="13"/>
  <c r="CK167" i="13"/>
  <c r="CA190" i="13"/>
  <c r="J190" i="13" s="1"/>
  <c r="CG11" i="13"/>
  <c r="CC16" i="13"/>
  <c r="CR18" i="13"/>
  <c r="CQ18" i="13"/>
  <c r="CP18" i="13"/>
  <c r="CO18" i="13"/>
  <c r="CE18" i="13"/>
  <c r="CB21" i="13"/>
  <c r="CF26" i="13"/>
  <c r="CH31" i="13"/>
  <c r="CN35" i="13"/>
  <c r="CH35" i="13"/>
  <c r="CM35" i="13"/>
  <c r="CL35" i="13"/>
  <c r="CG35" i="13"/>
  <c r="CR37" i="13"/>
  <c r="CL37" i="13"/>
  <c r="CD40" i="13"/>
  <c r="CC42" i="13"/>
  <c r="CO45" i="13"/>
  <c r="CF47" i="13"/>
  <c r="CG49" i="13"/>
  <c r="CD49" i="13"/>
  <c r="CC49" i="13"/>
  <c r="CF49" i="13"/>
  <c r="CE49" i="13"/>
  <c r="CK57" i="13"/>
  <c r="CA57" i="13"/>
  <c r="J57" i="13" s="1"/>
  <c r="CA65" i="13"/>
  <c r="J65" i="13" s="1"/>
  <c r="CA175" i="13"/>
  <c r="J175" i="13" s="1"/>
  <c r="CA208" i="13"/>
  <c r="AI208" i="13" s="1"/>
  <c r="CB13" i="13"/>
  <c r="CH16" i="13"/>
  <c r="CC21" i="13"/>
  <c r="CR23" i="13"/>
  <c r="CQ23" i="13"/>
  <c r="CF23" i="13"/>
  <c r="CG26" i="13"/>
  <c r="CL31" i="13"/>
  <c r="CB35" i="13"/>
  <c r="CE40" i="13"/>
  <c r="CD42" i="13"/>
  <c r="CP45" i="13"/>
  <c r="CP51" i="13"/>
  <c r="CR51" i="13"/>
  <c r="CQ51" i="13"/>
  <c r="CF51" i="13"/>
  <c r="CK87" i="13"/>
  <c r="CA87" i="13"/>
  <c r="J87" i="13" s="1"/>
  <c r="CL157" i="13"/>
  <c r="CK157" i="13"/>
  <c r="CA167" i="13"/>
  <c r="S167" i="13" s="1"/>
  <c r="CA183" i="13"/>
  <c r="J183" i="13" s="1"/>
  <c r="CK198" i="13"/>
  <c r="CK77" i="13"/>
  <c r="CA77" i="13"/>
  <c r="J77" i="13" s="1"/>
  <c r="CR47" i="13"/>
  <c r="CL47" i="13"/>
  <c r="CK92" i="13"/>
  <c r="CA92" i="13"/>
  <c r="J92" i="13" s="1"/>
  <c r="CB47" i="13"/>
  <c r="CC13" i="13"/>
  <c r="CL16" i="13"/>
  <c r="CB18" i="13"/>
  <c r="CH21" i="13"/>
  <c r="CH26" i="13"/>
  <c r="CN30" i="13"/>
  <c r="CM30" i="13"/>
  <c r="CH30" i="13"/>
  <c r="CL30" i="13"/>
  <c r="CC35" i="13"/>
  <c r="CB37" i="13"/>
  <c r="CF40" i="13"/>
  <c r="CE42" i="13"/>
  <c r="CQ45" i="13"/>
  <c r="CH47" i="13"/>
  <c r="CB49" i="13"/>
  <c r="CA116" i="13"/>
  <c r="X116" i="13" s="1"/>
  <c r="CA122" i="13"/>
  <c r="M122" i="13" s="1"/>
  <c r="CK129" i="13"/>
  <c r="CA129" i="13"/>
  <c r="M129" i="13" s="1"/>
  <c r="CL162" i="13"/>
  <c r="CK162" i="13"/>
  <c r="CB162" i="13"/>
  <c r="CA162" i="13"/>
  <c r="S162" i="13" s="1"/>
  <c r="CB167" i="13"/>
  <c r="AJ50" i="13"/>
  <c r="CR31" i="13"/>
  <c r="CO31" i="13"/>
  <c r="CN31" i="13"/>
  <c r="CQ31" i="13"/>
  <c r="CP31" i="13"/>
  <c r="CE31" i="13"/>
  <c r="CA63" i="13"/>
  <c r="J63" i="13" s="1"/>
  <c r="CB160" i="13"/>
  <c r="S160" i="13" s="1"/>
  <c r="CF11" i="13"/>
  <c r="CD11" i="13"/>
  <c r="A249" i="13"/>
  <c r="CE11" i="13"/>
  <c r="CC11" i="13"/>
  <c r="CG31" i="13"/>
  <c r="CM11" i="13"/>
  <c r="CN11" i="13"/>
  <c r="CD13" i="13"/>
  <c r="CM16" i="13"/>
  <c r="CC18" i="13"/>
  <c r="CL21" i="13"/>
  <c r="CB23" i="13"/>
  <c r="AJ23" i="13" s="1"/>
  <c r="CL26" i="13"/>
  <c r="CB30" i="13"/>
  <c r="AJ30" i="13" s="1"/>
  <c r="CR32" i="13"/>
  <c r="CL32" i="13"/>
  <c r="CD35" i="13"/>
  <c r="CC37" i="13"/>
  <c r="CO40" i="13"/>
  <c r="CF42" i="13"/>
  <c r="CG44" i="13"/>
  <c r="CF44" i="13"/>
  <c r="CD44" i="13"/>
  <c r="CC44" i="13"/>
  <c r="CE44" i="13"/>
  <c r="CR45" i="13"/>
  <c r="CM47" i="13"/>
  <c r="CH49" i="13"/>
  <c r="CC51" i="13"/>
  <c r="AJ51" i="13" s="1"/>
  <c r="CA58" i="13"/>
  <c r="J58" i="13" s="1"/>
  <c r="CB116" i="13"/>
  <c r="CA157" i="13"/>
  <c r="S157" i="13" s="1"/>
  <c r="CA188" i="13"/>
  <c r="J188" i="13" s="1"/>
  <c r="CQ26" i="13"/>
  <c r="CR46" i="13"/>
  <c r="CO46" i="13"/>
  <c r="CQ46" i="13"/>
  <c r="CN46" i="13"/>
  <c r="CP46" i="13"/>
  <c r="CE46" i="13"/>
  <c r="CO16" i="13"/>
  <c r="CR26" i="13"/>
  <c r="CQ40" i="13"/>
  <c r="CH42" i="13"/>
  <c r="CO47" i="13"/>
  <c r="CK67" i="13"/>
  <c r="CA67" i="13"/>
  <c r="J67" i="13" s="1"/>
  <c r="CP16" i="13"/>
  <c r="CO21" i="13"/>
  <c r="CP47" i="13"/>
  <c r="CA185" i="13"/>
  <c r="J185" i="13" s="1"/>
  <c r="CP21" i="13"/>
  <c r="CA60" i="13"/>
  <c r="J60" i="13" s="1"/>
  <c r="CK82" i="13"/>
  <c r="CA82" i="13"/>
  <c r="J82" i="13" s="1"/>
  <c r="CA96" i="13"/>
  <c r="J96" i="13" s="1"/>
  <c r="CA124" i="13"/>
  <c r="M124" i="13" s="1"/>
  <c r="CK124" i="13"/>
  <c r="CA193" i="13"/>
  <c r="J193" i="13" s="1"/>
  <c r="CN12" i="13"/>
  <c r="CM12" i="13"/>
  <c r="CL12" i="13"/>
  <c r="CH12" i="13"/>
  <c r="CR16" i="13"/>
  <c r="CO42" i="13"/>
  <c r="CB153" i="13"/>
  <c r="CA178" i="13"/>
  <c r="J178" i="13" s="1"/>
  <c r="CB31" i="13"/>
  <c r="CB45" i="13"/>
  <c r="CC45" i="13"/>
  <c r="CH25" i="13"/>
  <c r="CG25" i="13"/>
  <c r="CF25" i="13"/>
  <c r="CD25" i="13"/>
  <c r="CQ11" i="13"/>
  <c r="CG39" i="13"/>
  <c r="CF39" i="13"/>
  <c r="CC39" i="13"/>
  <c r="CE39" i="13"/>
  <c r="CD39" i="13"/>
  <c r="CR40" i="13"/>
  <c r="CM42" i="13"/>
  <c r="CB46" i="13"/>
  <c r="CK214" i="13"/>
  <c r="CA214" i="13"/>
  <c r="AI214" i="13" s="1"/>
  <c r="CR11" i="13"/>
  <c r="CL13" i="13"/>
  <c r="CQ16" i="13"/>
  <c r="CH18" i="13"/>
  <c r="CB25" i="13"/>
  <c r="CP35" i="13"/>
  <c r="CG37" i="13"/>
  <c r="CR41" i="13"/>
  <c r="CQ41" i="13"/>
  <c r="CO41" i="13"/>
  <c r="CN41" i="13"/>
  <c r="CP41" i="13"/>
  <c r="CE41" i="13"/>
  <c r="CN42" i="13"/>
  <c r="CC46" i="13"/>
  <c r="CQ47" i="13"/>
  <c r="CO49" i="13"/>
  <c r="CA153" i="13"/>
  <c r="CM13" i="13"/>
  <c r="CL18" i="13"/>
  <c r="CM18" i="13"/>
  <c r="CR21" i="13"/>
  <c r="CR35" i="13"/>
  <c r="CH39" i="13"/>
  <c r="CP42" i="13"/>
  <c r="CD27" i="13"/>
  <c r="CK155" i="13"/>
  <c r="CL155" i="13"/>
  <c r="CB155" i="13"/>
  <c r="CA155" i="13"/>
  <c r="S155" i="13" s="1"/>
  <c r="CN47" i="13"/>
  <c r="CP11" i="13"/>
  <c r="CQ21" i="13"/>
  <c r="CL23" i="13"/>
  <c r="CC25" i="13"/>
  <c r="CB27" i="13"/>
  <c r="CQ35" i="13"/>
  <c r="CH37" i="13"/>
  <c r="CB39" i="13"/>
  <c r="CD46" i="13"/>
  <c r="CP49" i="13"/>
  <c r="CM51" i="13"/>
  <c r="CB12" i="13"/>
  <c r="CN13" i="13"/>
  <c r="CN17" i="13"/>
  <c r="CL17" i="13"/>
  <c r="CH17" i="13"/>
  <c r="CM17" i="13"/>
  <c r="CM23" i="13"/>
  <c r="CL25" i="13"/>
  <c r="CC27" i="13"/>
  <c r="CG34" i="13"/>
  <c r="CF34" i="13"/>
  <c r="CD34" i="13"/>
  <c r="CC34" i="13"/>
  <c r="CE34" i="13"/>
  <c r="CM37" i="13"/>
  <c r="CB41" i="13"/>
  <c r="CF46" i="13"/>
  <c r="CQ49" i="13"/>
  <c r="CN51" i="13"/>
  <c r="CK97" i="13"/>
  <c r="CA97" i="13"/>
  <c r="CK153" i="13"/>
  <c r="CL164" i="13"/>
  <c r="CK164" i="13"/>
  <c r="CB164" i="13"/>
  <c r="CA164" i="13"/>
  <c r="S164" i="13" s="1"/>
  <c r="CA202" i="13"/>
  <c r="J202" i="13" s="1"/>
  <c r="CA215" i="13"/>
  <c r="AI215" i="13" s="1"/>
  <c r="CK215" i="13"/>
  <c r="CC12" i="13"/>
  <c r="CB17" i="13"/>
  <c r="AJ17" i="13" s="1"/>
  <c r="CN18" i="13"/>
  <c r="CN22" i="13"/>
  <c r="CL22" i="13"/>
  <c r="CH22" i="13"/>
  <c r="CM22" i="13"/>
  <c r="CN23" i="13"/>
  <c r="CM25" i="13"/>
  <c r="CP30" i="13"/>
  <c r="CG32" i="13"/>
  <c r="CR36" i="13"/>
  <c r="CO36" i="13"/>
  <c r="CN36" i="13"/>
  <c r="CQ36" i="13"/>
  <c r="CP36" i="13"/>
  <c r="CE36" i="13"/>
  <c r="AJ36" i="13" s="1"/>
  <c r="CN37" i="13"/>
  <c r="CL39" i="13"/>
  <c r="CC41" i="13"/>
  <c r="CQ42" i="13"/>
  <c r="CO44" i="13"/>
  <c r="CG46" i="13"/>
  <c r="CR49" i="13"/>
  <c r="CO51" i="13"/>
  <c r="CA187" i="13"/>
  <c r="J187" i="13" s="1"/>
  <c r="CD12" i="13"/>
  <c r="CC17" i="13"/>
  <c r="CB22" i="13"/>
  <c r="CP23" i="13"/>
  <c r="CN25" i="13"/>
  <c r="CF27" i="13"/>
  <c r="CG29" i="13"/>
  <c r="CD29" i="13"/>
  <c r="CF29" i="13"/>
  <c r="CC29" i="13"/>
  <c r="CE29" i="13"/>
  <c r="CQ30" i="13"/>
  <c r="CH32" i="13"/>
  <c r="CB34" i="13"/>
  <c r="CO37" i="13"/>
  <c r="CM39" i="13"/>
  <c r="CD41" i="13"/>
  <c r="CP44" i="13"/>
  <c r="CH46" i="13"/>
  <c r="CN50" i="13"/>
  <c r="CM50" i="13"/>
  <c r="CH50" i="13"/>
  <c r="CG50" i="13"/>
  <c r="CL50" i="13"/>
  <c r="D98" i="13"/>
  <c r="CL154" i="13"/>
  <c r="CK154" i="13"/>
  <c r="CB154" i="13"/>
  <c r="CA154" i="13"/>
  <c r="S154" i="13" s="1"/>
  <c r="CB165" i="13"/>
  <c r="S165" i="13" s="1"/>
  <c r="CK165" i="13"/>
  <c r="CL165" i="13"/>
  <c r="CP15" i="13"/>
  <c r="CP20" i="13"/>
  <c r="CP28" i="13"/>
  <c r="CP33" i="13"/>
  <c r="CP38" i="13"/>
  <c r="CP43" i="13"/>
  <c r="CP48" i="13"/>
  <c r="CA62" i="13"/>
  <c r="J62" i="13" s="1"/>
  <c r="CA161" i="13"/>
  <c r="S161" i="13" s="1"/>
  <c r="CA174" i="13"/>
  <c r="J174" i="13" s="1"/>
  <c r="CA179" i="13"/>
  <c r="J179" i="13" s="1"/>
  <c r="CA184" i="13"/>
  <c r="J184" i="13" s="1"/>
  <c r="CA189" i="13"/>
  <c r="J189" i="13" s="1"/>
  <c r="CA194" i="13"/>
  <c r="J194" i="13" s="1"/>
  <c r="CA199" i="13"/>
  <c r="J199" i="13" s="1"/>
  <c r="CA69" i="13"/>
  <c r="J69" i="13" s="1"/>
  <c r="CA74" i="13"/>
  <c r="J74" i="13" s="1"/>
  <c r="CA79" i="13"/>
  <c r="J79" i="13" s="1"/>
  <c r="CA84" i="13"/>
  <c r="J84" i="13" s="1"/>
  <c r="CA89" i="13"/>
  <c r="J89" i="13" s="1"/>
  <c r="CA94" i="13"/>
  <c r="J94" i="13" s="1"/>
  <c r="CB15" i="13"/>
  <c r="AJ15" i="13" s="1"/>
  <c r="CB20" i="13"/>
  <c r="AJ20" i="13" s="1"/>
  <c r="CB28" i="13"/>
  <c r="AJ28" i="13" s="1"/>
  <c r="CB33" i="13"/>
  <c r="AJ33" i="13" s="1"/>
  <c r="CB38" i="13"/>
  <c r="AJ38" i="13" s="1"/>
  <c r="CB43" i="13"/>
  <c r="AJ43" i="13" s="1"/>
  <c r="CB48" i="13"/>
  <c r="AJ48" i="13" s="1"/>
  <c r="CA59" i="13"/>
  <c r="J59" i="13" s="1"/>
  <c r="CA64" i="13"/>
  <c r="J64" i="13" s="1"/>
  <c r="CA159" i="13"/>
  <c r="S159" i="13" s="1"/>
  <c r="CA171" i="13"/>
  <c r="J171" i="13" s="1"/>
  <c r="CA176" i="13"/>
  <c r="J176" i="13" s="1"/>
  <c r="CA181" i="13"/>
  <c r="J181" i="13" s="1"/>
  <c r="CA186" i="13"/>
  <c r="J186" i="13" s="1"/>
  <c r="CA191" i="13"/>
  <c r="J191" i="13" s="1"/>
  <c r="CA196" i="13"/>
  <c r="J196" i="13" s="1"/>
  <c r="CA201" i="13"/>
  <c r="J201" i="13" s="1"/>
  <c r="AJ34" i="13" l="1"/>
  <c r="AJ37" i="13"/>
  <c r="AJ25" i="13"/>
  <c r="AJ26" i="13"/>
  <c r="AJ31" i="13"/>
  <c r="AJ29" i="13"/>
  <c r="AJ45" i="13"/>
  <c r="B249" i="13"/>
  <c r="AJ22" i="13"/>
  <c r="AJ39" i="13"/>
  <c r="AJ44" i="13"/>
  <c r="AJ11" i="13"/>
  <c r="AJ35" i="13"/>
  <c r="AJ21" i="13"/>
  <c r="AJ12" i="13"/>
  <c r="AJ18" i="13"/>
  <c r="AJ32" i="13"/>
  <c r="AJ47" i="13"/>
  <c r="AJ41" i="13"/>
  <c r="S153" i="13"/>
  <c r="AJ46" i="13"/>
  <c r="AJ13" i="13"/>
  <c r="AJ27" i="13"/>
  <c r="AJ49" i="13"/>
  <c r="AJ42" i="13"/>
  <c r="E215" i="12" l="1"/>
  <c r="D215" i="12"/>
  <c r="C215" i="12"/>
  <c r="E214" i="12"/>
  <c r="D214" i="12"/>
  <c r="C214" i="12"/>
  <c r="E213" i="12"/>
  <c r="D213" i="12"/>
  <c r="C213" i="12" s="1"/>
  <c r="CK213" i="12" s="1"/>
  <c r="E212" i="12"/>
  <c r="D212" i="12"/>
  <c r="C212" i="12"/>
  <c r="E211" i="12"/>
  <c r="D211" i="12"/>
  <c r="C211" i="12" s="1"/>
  <c r="CK211" i="12" s="1"/>
  <c r="E210" i="12"/>
  <c r="D210" i="12"/>
  <c r="C210" i="12"/>
  <c r="CK210" i="12" s="1"/>
  <c r="E209" i="12"/>
  <c r="D209" i="12"/>
  <c r="C209" i="12" s="1"/>
  <c r="CK209" i="12" s="1"/>
  <c r="CA208" i="12"/>
  <c r="AI208" i="12" s="1"/>
  <c r="E208" i="12"/>
  <c r="C208" i="12" s="1"/>
  <c r="CK208" i="12" s="1"/>
  <c r="D208" i="12"/>
  <c r="I203" i="12"/>
  <c r="H203" i="12"/>
  <c r="G203" i="12"/>
  <c r="F203" i="12"/>
  <c r="E203" i="12"/>
  <c r="D203" i="12" s="1"/>
  <c r="CK202" i="12"/>
  <c r="CA202" i="12"/>
  <c r="J202" i="12"/>
  <c r="D202" i="12"/>
  <c r="CK201" i="12"/>
  <c r="D201" i="12"/>
  <c r="CA201" i="12" s="1"/>
  <c r="J201" i="12" s="1"/>
  <c r="D200" i="12"/>
  <c r="D199" i="12"/>
  <c r="D198" i="12"/>
  <c r="CK197" i="12"/>
  <c r="CA197" i="12"/>
  <c r="J197" i="12"/>
  <c r="D197" i="12"/>
  <c r="CK196" i="12"/>
  <c r="D196" i="12"/>
  <c r="CA196" i="12" s="1"/>
  <c r="J196" i="12" s="1"/>
  <c r="CA195" i="12"/>
  <c r="J195" i="12"/>
  <c r="D195" i="12"/>
  <c r="CK195" i="12" s="1"/>
  <c r="D194" i="12"/>
  <c r="D193" i="12"/>
  <c r="CK193" i="12" s="1"/>
  <c r="D192" i="12"/>
  <c r="CA192" i="12" s="1"/>
  <c r="J192" i="12" s="1"/>
  <c r="CK191" i="12"/>
  <c r="D191" i="12"/>
  <c r="CA191" i="12" s="1"/>
  <c r="J191" i="12" s="1"/>
  <c r="D190" i="12"/>
  <c r="CK190" i="12" s="1"/>
  <c r="D189" i="12"/>
  <c r="CK188" i="12"/>
  <c r="CA188" i="12"/>
  <c r="J188" i="12" s="1"/>
  <c r="D188" i="12"/>
  <c r="D187" i="12"/>
  <c r="CK186" i="12"/>
  <c r="CA186" i="12"/>
  <c r="J186" i="12"/>
  <c r="D186" i="12"/>
  <c r="D185" i="12"/>
  <c r="CK185" i="12" s="1"/>
  <c r="D184" i="12"/>
  <c r="CK183" i="12"/>
  <c r="D183" i="12"/>
  <c r="CA183" i="12" s="1"/>
  <c r="J183" i="12" s="1"/>
  <c r="CK182" i="12"/>
  <c r="D182" i="12"/>
  <c r="CA182" i="12" s="1"/>
  <c r="J182" i="12" s="1"/>
  <c r="CK181" i="12"/>
  <c r="CA181" i="12"/>
  <c r="J181" i="12"/>
  <c r="D181" i="12"/>
  <c r="CA180" i="12"/>
  <c r="J180" i="12" s="1"/>
  <c r="D180" i="12"/>
  <c r="CK180" i="12" s="1"/>
  <c r="D179" i="12"/>
  <c r="CK178" i="12"/>
  <c r="D178" i="12"/>
  <c r="CA178" i="12" s="1"/>
  <c r="J178" i="12" s="1"/>
  <c r="D177" i="12"/>
  <c r="CK177" i="12" s="1"/>
  <c r="CK176" i="12"/>
  <c r="CA176" i="12"/>
  <c r="J176" i="12"/>
  <c r="D176" i="12"/>
  <c r="CA175" i="12"/>
  <c r="J175" i="12" s="1"/>
  <c r="D175" i="12"/>
  <c r="CK175" i="12" s="1"/>
  <c r="D174" i="12"/>
  <c r="CK173" i="12"/>
  <c r="CA173" i="12"/>
  <c r="J173" i="12" s="1"/>
  <c r="D173" i="12"/>
  <c r="CK172" i="12"/>
  <c r="CA172" i="12"/>
  <c r="J172" i="12"/>
  <c r="D172" i="12"/>
  <c r="CK171" i="12"/>
  <c r="CA171" i="12"/>
  <c r="J171" i="12"/>
  <c r="D171" i="12"/>
  <c r="CK168" i="12"/>
  <c r="CB168" i="12"/>
  <c r="CA168" i="12"/>
  <c r="S168" i="12" s="1"/>
  <c r="D168" i="12"/>
  <c r="CL168" i="12" s="1"/>
  <c r="D167" i="12"/>
  <c r="CA167" i="12" s="1"/>
  <c r="CL166" i="12"/>
  <c r="CK166" i="12"/>
  <c r="CB166" i="12"/>
  <c r="CA166" i="12"/>
  <c r="S166" i="12" s="1"/>
  <c r="D166" i="12"/>
  <c r="D165" i="12"/>
  <c r="CB164" i="12"/>
  <c r="D164" i="12"/>
  <c r="CL163" i="12"/>
  <c r="CK163" i="12"/>
  <c r="CB163" i="12"/>
  <c r="CA163" i="12"/>
  <c r="S163" i="12"/>
  <c r="D163" i="12"/>
  <c r="D162" i="12"/>
  <c r="D161" i="12"/>
  <c r="CK161" i="12" s="1"/>
  <c r="CL160" i="12"/>
  <c r="CK160" i="12"/>
  <c r="D160" i="12"/>
  <c r="CB160" i="12" s="1"/>
  <c r="CL159" i="12"/>
  <c r="CK159" i="12"/>
  <c r="CB159" i="12"/>
  <c r="CA159" i="12"/>
  <c r="S159" i="12"/>
  <c r="D159" i="12"/>
  <c r="CK158" i="12"/>
  <c r="CB158" i="12"/>
  <c r="CA158" i="12"/>
  <c r="D158" i="12"/>
  <c r="CL158" i="12" s="1"/>
  <c r="CL157" i="12"/>
  <c r="CK157" i="12"/>
  <c r="CB157" i="12"/>
  <c r="D157" i="12"/>
  <c r="CA157" i="12" s="1"/>
  <c r="S157" i="12" s="1"/>
  <c r="CL156" i="12"/>
  <c r="CK156" i="12"/>
  <c r="CB156" i="12"/>
  <c r="CA156" i="12"/>
  <c r="S156" i="12" s="1"/>
  <c r="D156" i="12"/>
  <c r="D155" i="12"/>
  <c r="CB154" i="12"/>
  <c r="CA154" i="12"/>
  <c r="S154" i="12" s="1"/>
  <c r="D154" i="12"/>
  <c r="D153" i="12"/>
  <c r="CL153" i="12" s="1"/>
  <c r="CN149" i="12"/>
  <c r="CM149" i="12"/>
  <c r="CL149" i="12"/>
  <c r="CK149" i="12"/>
  <c r="CB149" i="12"/>
  <c r="CA149" i="12"/>
  <c r="I149" i="12" s="1"/>
  <c r="CN148" i="12"/>
  <c r="CM148" i="12"/>
  <c r="CL148" i="12"/>
  <c r="CK148" i="12"/>
  <c r="CB148" i="12"/>
  <c r="CA148" i="12"/>
  <c r="I148" i="12"/>
  <c r="B144" i="12"/>
  <c r="B143" i="12"/>
  <c r="B139" i="12"/>
  <c r="B138" i="12"/>
  <c r="B137" i="12"/>
  <c r="CK130" i="12"/>
  <c r="D130" i="12"/>
  <c r="CA130" i="12" s="1"/>
  <c r="M130" i="12" s="1"/>
  <c r="D129" i="12"/>
  <c r="D128" i="12"/>
  <c r="CA128" i="12" s="1"/>
  <c r="M128" i="12" s="1"/>
  <c r="CK127" i="12"/>
  <c r="D127" i="12"/>
  <c r="CA127" i="12" s="1"/>
  <c r="M127" i="12" s="1"/>
  <c r="D126" i="12"/>
  <c r="CK126" i="12" s="1"/>
  <c r="CK125" i="12"/>
  <c r="D125" i="12"/>
  <c r="CA125" i="12" s="1"/>
  <c r="M125" i="12" s="1"/>
  <c r="D124" i="12"/>
  <c r="CK123" i="12"/>
  <c r="D123" i="12"/>
  <c r="CA123" i="12" s="1"/>
  <c r="M123" i="12" s="1"/>
  <c r="CK122" i="12"/>
  <c r="CA122" i="12"/>
  <c r="M122" i="12"/>
  <c r="D122" i="12"/>
  <c r="CM118" i="12"/>
  <c r="CL118" i="12"/>
  <c r="CK118" i="12"/>
  <c r="CC118" i="12"/>
  <c r="CB118" i="12"/>
  <c r="E118" i="12"/>
  <c r="CA118" i="12" s="1"/>
  <c r="X118" i="12" s="1"/>
  <c r="E117" i="12"/>
  <c r="CC117" i="12" s="1"/>
  <c r="CM116" i="12"/>
  <c r="CC116" i="12"/>
  <c r="CB116" i="12"/>
  <c r="CA116" i="12"/>
  <c r="X116" i="12"/>
  <c r="E116" i="12"/>
  <c r="CL116" i="12" s="1"/>
  <c r="D112" i="12"/>
  <c r="D111" i="12"/>
  <c r="D109" i="12"/>
  <c r="D108" i="12"/>
  <c r="D107" i="12"/>
  <c r="I98" i="12"/>
  <c r="H98" i="12"/>
  <c r="G98" i="12"/>
  <c r="F98" i="12"/>
  <c r="D98" i="12" s="1"/>
  <c r="E98" i="12"/>
  <c r="D97" i="12"/>
  <c r="CK97" i="12" s="1"/>
  <c r="CA96" i="12"/>
  <c r="J96" i="12" s="1"/>
  <c r="D96" i="12"/>
  <c r="CK96" i="12" s="1"/>
  <c r="CK95" i="12"/>
  <c r="CA95" i="12"/>
  <c r="J95" i="12"/>
  <c r="D95" i="12"/>
  <c r="CA94" i="12"/>
  <c r="J94" i="12" s="1"/>
  <c r="D94" i="12"/>
  <c r="CK94" i="12" s="1"/>
  <c r="CK93" i="12"/>
  <c r="CA93" i="12"/>
  <c r="J93" i="12" s="1"/>
  <c r="D93" i="12"/>
  <c r="D92" i="12"/>
  <c r="CK91" i="12"/>
  <c r="CA91" i="12"/>
  <c r="J91" i="12" s="1"/>
  <c r="D91" i="12"/>
  <c r="CK90" i="12"/>
  <c r="CA90" i="12"/>
  <c r="J90" i="12"/>
  <c r="D90" i="12"/>
  <c r="CA89" i="12"/>
  <c r="J89" i="12" s="1"/>
  <c r="D89" i="12"/>
  <c r="CK89" i="12" s="1"/>
  <c r="CK88" i="12"/>
  <c r="CA88" i="12"/>
  <c r="J88" i="12"/>
  <c r="D88" i="12"/>
  <c r="CA87" i="12"/>
  <c r="J87" i="12" s="1"/>
  <c r="D87" i="12"/>
  <c r="CK87" i="12" s="1"/>
  <c r="D86" i="12"/>
  <c r="CK85" i="12"/>
  <c r="CA85" i="12"/>
  <c r="J85" i="12" s="1"/>
  <c r="D85" i="12"/>
  <c r="CA84" i="12"/>
  <c r="J84" i="12" s="1"/>
  <c r="D84" i="12"/>
  <c r="CK84" i="12" s="1"/>
  <c r="CK83" i="12"/>
  <c r="CA83" i="12"/>
  <c r="J83" i="12"/>
  <c r="D83" i="12"/>
  <c r="D82" i="12"/>
  <c r="CK82" i="12" s="1"/>
  <c r="CK81" i="12"/>
  <c r="D81" i="12"/>
  <c r="CA81" i="12" s="1"/>
  <c r="J81" i="12" s="1"/>
  <c r="CK80" i="12"/>
  <c r="CA80" i="12"/>
  <c r="J80" i="12"/>
  <c r="D80" i="12"/>
  <c r="CA79" i="12"/>
  <c r="J79" i="12" s="1"/>
  <c r="D79" i="12"/>
  <c r="CK79" i="12" s="1"/>
  <c r="CK78" i="12"/>
  <c r="CA78" i="12"/>
  <c r="J78" i="12"/>
  <c r="D78" i="12"/>
  <c r="CA77" i="12"/>
  <c r="J77" i="12"/>
  <c r="D77" i="12"/>
  <c r="CK77" i="12" s="1"/>
  <c r="D76" i="12"/>
  <c r="CK76" i="12" s="1"/>
  <c r="CK75" i="12"/>
  <c r="CA75" i="12"/>
  <c r="J75" i="12"/>
  <c r="D75" i="12"/>
  <c r="CA74" i="12"/>
  <c r="J74" i="12" s="1"/>
  <c r="D74" i="12"/>
  <c r="CK74" i="12" s="1"/>
  <c r="CK73" i="12"/>
  <c r="CA73" i="12"/>
  <c r="J73" i="12" s="1"/>
  <c r="D73" i="12"/>
  <c r="D72" i="12"/>
  <c r="CK72" i="12" s="1"/>
  <c r="CK71" i="12"/>
  <c r="CA71" i="12"/>
  <c r="J71" i="12"/>
  <c r="D71" i="12"/>
  <c r="CK70" i="12"/>
  <c r="CA70" i="12"/>
  <c r="J70" i="12"/>
  <c r="D70" i="12"/>
  <c r="CA69" i="12"/>
  <c r="J69" i="12" s="1"/>
  <c r="D69" i="12"/>
  <c r="CK69" i="12" s="1"/>
  <c r="CK68" i="12"/>
  <c r="CA68" i="12"/>
  <c r="J68" i="12" s="1"/>
  <c r="D68" i="12"/>
  <c r="D67" i="12"/>
  <c r="CK67" i="12" s="1"/>
  <c r="CK66" i="12"/>
  <c r="D66" i="12"/>
  <c r="CA66" i="12" s="1"/>
  <c r="CK65" i="12"/>
  <c r="CA65" i="12"/>
  <c r="J65" i="12"/>
  <c r="D65" i="12"/>
  <c r="CK64" i="12"/>
  <c r="CA64" i="12"/>
  <c r="J64" i="12"/>
  <c r="D64" i="12"/>
  <c r="D63" i="12"/>
  <c r="CK63" i="12" s="1"/>
  <c r="D62" i="12"/>
  <c r="CK61" i="12"/>
  <c r="CA61" i="12"/>
  <c r="J61" i="12" s="1"/>
  <c r="D61" i="12"/>
  <c r="D60" i="12"/>
  <c r="CK60" i="12" s="1"/>
  <c r="CK59" i="12"/>
  <c r="CA59" i="12"/>
  <c r="J59" i="12"/>
  <c r="D59" i="12"/>
  <c r="CA58" i="12"/>
  <c r="J58" i="12"/>
  <c r="D58" i="12"/>
  <c r="CK58" i="12" s="1"/>
  <c r="D57" i="12"/>
  <c r="CA56" i="12"/>
  <c r="J56" i="12" s="1"/>
  <c r="D56" i="12"/>
  <c r="CK56" i="12" s="1"/>
  <c r="AI53" i="12"/>
  <c r="AH53" i="12"/>
  <c r="AG53" i="12"/>
  <c r="AF53" i="12"/>
  <c r="AE53" i="12"/>
  <c r="AD53" i="12"/>
  <c r="AC53" i="12"/>
  <c r="AB53" i="12"/>
  <c r="AA53" i="12"/>
  <c r="Z53" i="12"/>
  <c r="Y53" i="12"/>
  <c r="X53" i="12"/>
  <c r="W53" i="12"/>
  <c r="V53" i="12"/>
  <c r="U53" i="12"/>
  <c r="T53" i="12"/>
  <c r="S53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CQ52" i="12"/>
  <c r="CP52" i="12"/>
  <c r="CO52" i="12"/>
  <c r="CN52" i="12"/>
  <c r="CM52" i="12"/>
  <c r="CH52" i="12"/>
  <c r="CG52" i="12"/>
  <c r="CF52" i="12"/>
  <c r="CE52" i="12"/>
  <c r="CD52" i="12"/>
  <c r="CC52" i="12"/>
  <c r="D52" i="12"/>
  <c r="CR52" i="12" s="1"/>
  <c r="CO51" i="12"/>
  <c r="CN51" i="12"/>
  <c r="CM51" i="12"/>
  <c r="CF51" i="12"/>
  <c r="CE51" i="12"/>
  <c r="D51" i="12"/>
  <c r="CP50" i="12"/>
  <c r="CO50" i="12"/>
  <c r="CF50" i="12"/>
  <c r="CE50" i="12"/>
  <c r="CD50" i="12"/>
  <c r="D50" i="12"/>
  <c r="CR49" i="12"/>
  <c r="CQ49" i="12"/>
  <c r="CP49" i="12"/>
  <c r="CO49" i="12"/>
  <c r="CN49" i="12"/>
  <c r="CM49" i="12"/>
  <c r="CL49" i="12"/>
  <c r="CC49" i="12"/>
  <c r="CB49" i="12"/>
  <c r="D49" i="12"/>
  <c r="CQ48" i="12"/>
  <c r="CP48" i="12"/>
  <c r="CO48" i="12"/>
  <c r="CN48" i="12"/>
  <c r="CM48" i="12"/>
  <c r="CL48" i="12"/>
  <c r="CH48" i="12"/>
  <c r="CG48" i="12"/>
  <c r="CF48" i="12"/>
  <c r="CE48" i="12"/>
  <c r="CD48" i="12"/>
  <c r="AJ48" i="12" s="1"/>
  <c r="CC48" i="12"/>
  <c r="CB48" i="12"/>
  <c r="D48" i="12"/>
  <c r="CR48" i="12" s="1"/>
  <c r="CQ47" i="12"/>
  <c r="CC47" i="12"/>
  <c r="CB47" i="12"/>
  <c r="D47" i="12"/>
  <c r="CM46" i="12"/>
  <c r="CL46" i="12"/>
  <c r="CH46" i="12"/>
  <c r="CE46" i="12"/>
  <c r="CD46" i="12"/>
  <c r="CC46" i="12"/>
  <c r="CB46" i="12"/>
  <c r="D46" i="12"/>
  <c r="D45" i="12"/>
  <c r="CR44" i="12"/>
  <c r="CQ44" i="12"/>
  <c r="CP44" i="12"/>
  <c r="CO44" i="12"/>
  <c r="CN44" i="12"/>
  <c r="CM44" i="12"/>
  <c r="CL44" i="12"/>
  <c r="CH44" i="12"/>
  <c r="CB44" i="12"/>
  <c r="D44" i="12"/>
  <c r="CQ43" i="12"/>
  <c r="CP43" i="12"/>
  <c r="CO43" i="12"/>
  <c r="CN43" i="12"/>
  <c r="CM43" i="12"/>
  <c r="CL43" i="12"/>
  <c r="CH43" i="12"/>
  <c r="CG43" i="12"/>
  <c r="CF43" i="12"/>
  <c r="CE43" i="12"/>
  <c r="CD43" i="12"/>
  <c r="AJ43" i="12" s="1"/>
  <c r="CC43" i="12"/>
  <c r="CB43" i="12"/>
  <c r="D43" i="12"/>
  <c r="CR43" i="12" s="1"/>
  <c r="CP42" i="12"/>
  <c r="D42" i="12"/>
  <c r="D41" i="12"/>
  <c r="CE41" i="12" s="1"/>
  <c r="CR40" i="12"/>
  <c r="D40" i="12"/>
  <c r="CR39" i="12"/>
  <c r="CQ39" i="12"/>
  <c r="CP39" i="12"/>
  <c r="CO39" i="12"/>
  <c r="CN39" i="12"/>
  <c r="CM39" i="12"/>
  <c r="CL39" i="12"/>
  <c r="CH39" i="12"/>
  <c r="CC39" i="12"/>
  <c r="CB39" i="12"/>
  <c r="D39" i="12"/>
  <c r="CQ38" i="12"/>
  <c r="CP38" i="12"/>
  <c r="CO38" i="12"/>
  <c r="CN38" i="12"/>
  <c r="CM38" i="12"/>
  <c r="CL38" i="12"/>
  <c r="CH38" i="12"/>
  <c r="CG38" i="12"/>
  <c r="CF38" i="12"/>
  <c r="CE38" i="12"/>
  <c r="CD38" i="12"/>
  <c r="CC38" i="12"/>
  <c r="CB38" i="12"/>
  <c r="D38" i="12"/>
  <c r="CR38" i="12" s="1"/>
  <c r="CQ37" i="12"/>
  <c r="CP37" i="12"/>
  <c r="CO37" i="12"/>
  <c r="D37" i="12"/>
  <c r="CN36" i="12"/>
  <c r="CM36" i="12"/>
  <c r="CL36" i="12"/>
  <c r="CE36" i="12"/>
  <c r="CD36" i="12"/>
  <c r="CC36" i="12"/>
  <c r="D36" i="12"/>
  <c r="D35" i="12"/>
  <c r="CR34" i="12"/>
  <c r="CQ34" i="12"/>
  <c r="CP34" i="12"/>
  <c r="CO34" i="12"/>
  <c r="CN34" i="12"/>
  <c r="CM34" i="12"/>
  <c r="CL34" i="12"/>
  <c r="CH34" i="12"/>
  <c r="CC34" i="12"/>
  <c r="CB34" i="12"/>
  <c r="D34" i="12"/>
  <c r="CQ33" i="12"/>
  <c r="CP33" i="12"/>
  <c r="CO33" i="12"/>
  <c r="CN33" i="12"/>
  <c r="CM33" i="12"/>
  <c r="CL33" i="12"/>
  <c r="CH33" i="12"/>
  <c r="CG33" i="12"/>
  <c r="CF33" i="12"/>
  <c r="CE33" i="12"/>
  <c r="CD33" i="12"/>
  <c r="CC33" i="12"/>
  <c r="CB33" i="12"/>
  <c r="D33" i="12"/>
  <c r="CR33" i="12" s="1"/>
  <c r="D32" i="12"/>
  <c r="CL32" i="12" s="1"/>
  <c r="CN31" i="12"/>
  <c r="CC31" i="12"/>
  <c r="CB31" i="12"/>
  <c r="D31" i="12"/>
  <c r="D30" i="12"/>
  <c r="CR29" i="12"/>
  <c r="CQ29" i="12"/>
  <c r="CP29" i="12"/>
  <c r="CO29" i="12"/>
  <c r="CN29" i="12"/>
  <c r="CM29" i="12"/>
  <c r="CL29" i="12"/>
  <c r="CH29" i="12"/>
  <c r="CC29" i="12"/>
  <c r="CB29" i="12"/>
  <c r="D29" i="12"/>
  <c r="CR28" i="12"/>
  <c r="CQ28" i="12"/>
  <c r="CP28" i="12"/>
  <c r="CO28" i="12"/>
  <c r="CN28" i="12"/>
  <c r="CM28" i="12"/>
  <c r="CL28" i="12"/>
  <c r="CH28" i="12"/>
  <c r="CG28" i="12"/>
  <c r="CF28" i="12"/>
  <c r="CE28" i="12"/>
  <c r="CD28" i="12"/>
  <c r="CC28" i="12"/>
  <c r="CB28" i="12"/>
  <c r="D28" i="12"/>
  <c r="CR27" i="12"/>
  <c r="CQ27" i="12"/>
  <c r="D27" i="12"/>
  <c r="CN27" i="12" s="1"/>
  <c r="CQ26" i="12"/>
  <c r="CL26" i="12"/>
  <c r="CF26" i="12"/>
  <c r="CD26" i="12"/>
  <c r="CC26" i="12"/>
  <c r="CB26" i="12"/>
  <c r="D26" i="12"/>
  <c r="D25" i="12"/>
  <c r="CR24" i="12"/>
  <c r="CQ24" i="12"/>
  <c r="CP24" i="12"/>
  <c r="CN24" i="12"/>
  <c r="CM24" i="12"/>
  <c r="CL24" i="12"/>
  <c r="CH24" i="12"/>
  <c r="CG24" i="12"/>
  <c r="CF24" i="12"/>
  <c r="CD24" i="12"/>
  <c r="CC24" i="12"/>
  <c r="CB24" i="12"/>
  <c r="D24" i="12"/>
  <c r="CN23" i="12"/>
  <c r="CF23" i="12"/>
  <c r="CD23" i="12"/>
  <c r="CC23" i="12"/>
  <c r="CB23" i="12"/>
  <c r="D23" i="12"/>
  <c r="CR22" i="12"/>
  <c r="CQ22" i="12"/>
  <c r="CP22" i="12"/>
  <c r="CO22" i="12"/>
  <c r="CG22" i="12"/>
  <c r="CF22" i="12"/>
  <c r="CE22" i="12"/>
  <c r="D22" i="12"/>
  <c r="CB22" i="12" s="1"/>
  <c r="CO21" i="12"/>
  <c r="CN21" i="12"/>
  <c r="CL21" i="12"/>
  <c r="CH21" i="12"/>
  <c r="CB21" i="12"/>
  <c r="D21" i="12"/>
  <c r="CR20" i="12"/>
  <c r="CQ20" i="12"/>
  <c r="CP20" i="12"/>
  <c r="CO20" i="12"/>
  <c r="CN20" i="12"/>
  <c r="CM20" i="12"/>
  <c r="CL20" i="12"/>
  <c r="CH20" i="12"/>
  <c r="CG20" i="12"/>
  <c r="CF20" i="12"/>
  <c r="CE20" i="12"/>
  <c r="CD20" i="12"/>
  <c r="AJ20" i="12" s="1"/>
  <c r="CC20" i="12"/>
  <c r="CB20" i="12"/>
  <c r="D20" i="12"/>
  <c r="CR19" i="12"/>
  <c r="CQ19" i="12"/>
  <c r="CP19" i="12"/>
  <c r="CO19" i="12"/>
  <c r="CM19" i="12"/>
  <c r="CL19" i="12"/>
  <c r="CH19" i="12"/>
  <c r="CG19" i="12"/>
  <c r="CF19" i="12"/>
  <c r="CD19" i="12"/>
  <c r="CC19" i="12"/>
  <c r="CB19" i="12"/>
  <c r="D19" i="12"/>
  <c r="CN19" i="12" s="1"/>
  <c r="CC18" i="12"/>
  <c r="D18" i="12"/>
  <c r="CR17" i="12"/>
  <c r="CQ17" i="12"/>
  <c r="D17" i="12"/>
  <c r="CE17" i="12" s="1"/>
  <c r="CR16" i="12"/>
  <c r="CQ16" i="12"/>
  <c r="CP16" i="12"/>
  <c r="CO16" i="12"/>
  <c r="CM16" i="12"/>
  <c r="CL16" i="12"/>
  <c r="D16" i="12"/>
  <c r="CR15" i="12"/>
  <c r="CQ15" i="12"/>
  <c r="CP15" i="12"/>
  <c r="CO15" i="12"/>
  <c r="CN15" i="12"/>
  <c r="CM15" i="12"/>
  <c r="CL15" i="12"/>
  <c r="CH15" i="12"/>
  <c r="CG15" i="12"/>
  <c r="CF15" i="12"/>
  <c r="CE15" i="12"/>
  <c r="CD15" i="12"/>
  <c r="AJ15" i="12" s="1"/>
  <c r="CC15" i="12"/>
  <c r="CB15" i="12"/>
  <c r="D15" i="12"/>
  <c r="CF14" i="12"/>
  <c r="D14" i="12"/>
  <c r="CN13" i="12"/>
  <c r="CM13" i="12"/>
  <c r="CL13" i="12"/>
  <c r="CH13" i="12"/>
  <c r="CF13" i="12"/>
  <c r="CE13" i="12"/>
  <c r="CD13" i="12"/>
  <c r="CC13" i="12"/>
  <c r="CB13" i="12"/>
  <c r="D13" i="12"/>
  <c r="D12" i="12"/>
  <c r="CE12" i="12" s="1"/>
  <c r="CR11" i="12"/>
  <c r="CQ11" i="12"/>
  <c r="CP11" i="12"/>
  <c r="CO11" i="12"/>
  <c r="CN11" i="12"/>
  <c r="CM11" i="12"/>
  <c r="CH11" i="12"/>
  <c r="CG11" i="12"/>
  <c r="D11" i="12"/>
  <c r="A5" i="12"/>
  <c r="A4" i="12"/>
  <c r="A3" i="12"/>
  <c r="A2" i="12"/>
  <c r="CL162" i="12" l="1"/>
  <c r="CK162" i="12"/>
  <c r="CB162" i="12"/>
  <c r="CA162" i="12"/>
  <c r="S162" i="12" s="1"/>
  <c r="CK184" i="12"/>
  <c r="CA184" i="12"/>
  <c r="J184" i="12" s="1"/>
  <c r="CH25" i="12"/>
  <c r="CF25" i="12"/>
  <c r="CG25" i="12"/>
  <c r="CD25" i="12"/>
  <c r="CQ25" i="12"/>
  <c r="CN25" i="12"/>
  <c r="CM25" i="12"/>
  <c r="CP25" i="12"/>
  <c r="CL25" i="12"/>
  <c r="CC25" i="12"/>
  <c r="CB25" i="12"/>
  <c r="CO32" i="12"/>
  <c r="CB41" i="12"/>
  <c r="CK86" i="12"/>
  <c r="CA86" i="12"/>
  <c r="J86" i="12" s="1"/>
  <c r="CB153" i="12"/>
  <c r="CA211" i="12"/>
  <c r="AI211" i="12" s="1"/>
  <c r="CR25" i="12"/>
  <c r="CQ32" i="12"/>
  <c r="CN37" i="12"/>
  <c r="CM37" i="12"/>
  <c r="CH37" i="12"/>
  <c r="CE37" i="12"/>
  <c r="CG37" i="12"/>
  <c r="CF37" i="12"/>
  <c r="CD37" i="12"/>
  <c r="CC37" i="12"/>
  <c r="CB37" i="12"/>
  <c r="CD41" i="12"/>
  <c r="CA185" i="12"/>
  <c r="J185" i="12" s="1"/>
  <c r="CA193" i="12"/>
  <c r="J193" i="12" s="1"/>
  <c r="CP26" i="12"/>
  <c r="CO26" i="12"/>
  <c r="CN26" i="12"/>
  <c r="CM26" i="12"/>
  <c r="CE26" i="12"/>
  <c r="AJ26" i="12" s="1"/>
  <c r="CG26" i="12"/>
  <c r="CR32" i="12"/>
  <c r="CL154" i="12"/>
  <c r="CK154" i="12"/>
  <c r="CK212" i="12"/>
  <c r="CA212" i="12"/>
  <c r="AI212" i="12" s="1"/>
  <c r="CK200" i="12"/>
  <c r="CA200" i="12"/>
  <c r="J200" i="12" s="1"/>
  <c r="CR41" i="12"/>
  <c r="CP41" i="12"/>
  <c r="CQ41" i="12"/>
  <c r="CO41" i="12"/>
  <c r="CG41" i="12"/>
  <c r="CF41" i="12"/>
  <c r="CH41" i="12"/>
  <c r="CN45" i="12"/>
  <c r="CL45" i="12"/>
  <c r="CM45" i="12"/>
  <c r="CG45" i="12"/>
  <c r="CH45" i="12"/>
  <c r="CC45" i="12"/>
  <c r="CB45" i="12"/>
  <c r="CR45" i="12"/>
  <c r="CQ45" i="12"/>
  <c r="CP45" i="12"/>
  <c r="CO45" i="12"/>
  <c r="CF45" i="12"/>
  <c r="CE45" i="12"/>
  <c r="CD45" i="12"/>
  <c r="CA153" i="12"/>
  <c r="S153" i="12" s="1"/>
  <c r="CP32" i="12"/>
  <c r="CC41" i="12"/>
  <c r="CN17" i="12"/>
  <c r="CL17" i="12"/>
  <c r="CM17" i="12"/>
  <c r="CH17" i="12"/>
  <c r="CC17" i="12"/>
  <c r="CO17" i="12"/>
  <c r="CG17" i="12"/>
  <c r="CF17" i="12"/>
  <c r="CD17" i="12"/>
  <c r="CB17" i="12"/>
  <c r="AJ17" i="12" s="1"/>
  <c r="CK153" i="12"/>
  <c r="CP17" i="12"/>
  <c r="CG21" i="12"/>
  <c r="CE21" i="12"/>
  <c r="CF21" i="12"/>
  <c r="CD21" i="12"/>
  <c r="CR21" i="12"/>
  <c r="CQ21" i="12"/>
  <c r="CP21" i="12"/>
  <c r="CC21" i="12"/>
  <c r="CL37" i="12"/>
  <c r="CL41" i="12"/>
  <c r="CA72" i="12"/>
  <c r="J72" i="12" s="1"/>
  <c r="CK92" i="12"/>
  <c r="CA92" i="12"/>
  <c r="J92" i="12" s="1"/>
  <c r="CN30" i="12"/>
  <c r="CM30" i="12"/>
  <c r="CL30" i="12"/>
  <c r="CH30" i="12"/>
  <c r="CC30" i="12"/>
  <c r="CB30" i="12"/>
  <c r="CQ30" i="12"/>
  <c r="CG30" i="12"/>
  <c r="CP30" i="12"/>
  <c r="CO30" i="12"/>
  <c r="CF30" i="12"/>
  <c r="CE30" i="12"/>
  <c r="CD30" i="12"/>
  <c r="CK124" i="12"/>
  <c r="CA124" i="12"/>
  <c r="M124" i="12" s="1"/>
  <c r="CN14" i="12"/>
  <c r="CL14" i="12"/>
  <c r="CH14" i="12"/>
  <c r="CG14" i="12"/>
  <c r="CE14" i="12"/>
  <c r="CD14" i="12"/>
  <c r="CC14" i="12"/>
  <c r="CR18" i="12"/>
  <c r="CP18" i="12"/>
  <c r="CQ18" i="12"/>
  <c r="CO18" i="12"/>
  <c r="CG18" i="12"/>
  <c r="CN18" i="12"/>
  <c r="CD18" i="12"/>
  <c r="CR30" i="12"/>
  <c r="AJ33" i="12"/>
  <c r="CN42" i="12"/>
  <c r="CM42" i="12"/>
  <c r="CH42" i="12"/>
  <c r="CG42" i="12"/>
  <c r="CE42" i="12"/>
  <c r="CF42" i="12"/>
  <c r="CD42" i="12"/>
  <c r="CC42" i="12"/>
  <c r="CB42" i="12"/>
  <c r="CA60" i="12"/>
  <c r="J60" i="12" s="1"/>
  <c r="CA67" i="12"/>
  <c r="J67" i="12" s="1"/>
  <c r="CK187" i="12"/>
  <c r="CA187" i="12"/>
  <c r="J187" i="12" s="1"/>
  <c r="CR31" i="12"/>
  <c r="CQ31" i="12"/>
  <c r="CP31" i="12"/>
  <c r="CO31" i="12"/>
  <c r="CG31" i="12"/>
  <c r="CF31" i="12"/>
  <c r="CH31" i="12"/>
  <c r="CR37" i="12"/>
  <c r="CL42" i="12"/>
  <c r="CB14" i="12"/>
  <c r="AJ14" i="12" s="1"/>
  <c r="CB18" i="12"/>
  <c r="CM21" i="12"/>
  <c r="CH26" i="12"/>
  <c r="CO42" i="12"/>
  <c r="CR47" i="12"/>
  <c r="CN47" i="12"/>
  <c r="CM47" i="12"/>
  <c r="CP47" i="12"/>
  <c r="CO47" i="12"/>
  <c r="CL47" i="12"/>
  <c r="CH47" i="12"/>
  <c r="CG47" i="12"/>
  <c r="CF47" i="12"/>
  <c r="CE47" i="12"/>
  <c r="CD47" i="12"/>
  <c r="AJ47" i="12" s="1"/>
  <c r="CK116" i="12"/>
  <c r="CA213" i="12"/>
  <c r="AI213" i="12" s="1"/>
  <c r="AJ19" i="12"/>
  <c r="CN32" i="12"/>
  <c r="CM32" i="12"/>
  <c r="CH32" i="12"/>
  <c r="CG32" i="12"/>
  <c r="CF32" i="12"/>
  <c r="CE32" i="12"/>
  <c r="CD32" i="12"/>
  <c r="CC32" i="12"/>
  <c r="CB32" i="12"/>
  <c r="AJ32" i="12" s="1"/>
  <c r="CN41" i="12"/>
  <c r="D53" i="12"/>
  <c r="CG16" i="12"/>
  <c r="CE16" i="12"/>
  <c r="CF16" i="12"/>
  <c r="CD16" i="12"/>
  <c r="CN16" i="12"/>
  <c r="CQ42" i="12"/>
  <c r="CB12" i="12"/>
  <c r="AJ12" i="12" s="1"/>
  <c r="CO14" i="12"/>
  <c r="AJ38" i="12"/>
  <c r="AJ52" i="12"/>
  <c r="CA97" i="12"/>
  <c r="CD12" i="12"/>
  <c r="CB16" i="12"/>
  <c r="CR36" i="12"/>
  <c r="CP36" i="12"/>
  <c r="CQ36" i="12"/>
  <c r="CO36" i="12"/>
  <c r="CG36" i="12"/>
  <c r="CF36" i="12"/>
  <c r="CH36" i="12"/>
  <c r="CB167" i="12"/>
  <c r="S167" i="12" s="1"/>
  <c r="CK198" i="12"/>
  <c r="CA198" i="12"/>
  <c r="J198" i="12" s="1"/>
  <c r="CQ14" i="12"/>
  <c r="CC16" i="12"/>
  <c r="CL18" i="12"/>
  <c r="CL31" i="12"/>
  <c r="CK167" i="12"/>
  <c r="CK192" i="12"/>
  <c r="CM41" i="12"/>
  <c r="CK179" i="12"/>
  <c r="CA179" i="12"/>
  <c r="J179" i="12" s="1"/>
  <c r="CN12" i="12"/>
  <c r="CL12" i="12"/>
  <c r="CM12" i="12"/>
  <c r="CH12" i="12"/>
  <c r="CC12" i="12"/>
  <c r="CR12" i="12"/>
  <c r="CQ12" i="12"/>
  <c r="CO12" i="12"/>
  <c r="CG12" i="12"/>
  <c r="CF12" i="12"/>
  <c r="CN35" i="12"/>
  <c r="CM35" i="12"/>
  <c r="CL35" i="12"/>
  <c r="CH35" i="12"/>
  <c r="CC35" i="12"/>
  <c r="CB35" i="12"/>
  <c r="AJ35" i="12" s="1"/>
  <c r="CQ35" i="12"/>
  <c r="CO35" i="12"/>
  <c r="CP35" i="12"/>
  <c r="CG35" i="12"/>
  <c r="CF35" i="12"/>
  <c r="CE35" i="12"/>
  <c r="CD35" i="12"/>
  <c r="CM14" i="12"/>
  <c r="CE18" i="12"/>
  <c r="CM117" i="12"/>
  <c r="CL117" i="12"/>
  <c r="CA117" i="12"/>
  <c r="CK117" i="12"/>
  <c r="CF18" i="12"/>
  <c r="CR26" i="12"/>
  <c r="CD31" i="12"/>
  <c r="AJ31" i="12" s="1"/>
  <c r="CR35" i="12"/>
  <c r="CR42" i="12"/>
  <c r="CK62" i="12"/>
  <c r="CA62" i="12"/>
  <c r="J62" i="12" s="1"/>
  <c r="CB117" i="12"/>
  <c r="CA126" i="12"/>
  <c r="M126" i="12" s="1"/>
  <c r="CB161" i="12"/>
  <c r="CA161" i="12"/>
  <c r="S161" i="12" s="1"/>
  <c r="CP14" i="12"/>
  <c r="CH18" i="12"/>
  <c r="CM27" i="12"/>
  <c r="CL27" i="12"/>
  <c r="CH27" i="12"/>
  <c r="CD27" i="12"/>
  <c r="CG27" i="12"/>
  <c r="CF27" i="12"/>
  <c r="CC27" i="12"/>
  <c r="CB27" i="12"/>
  <c r="AJ27" i="12" s="1"/>
  <c r="CE31" i="12"/>
  <c r="CP12" i="12"/>
  <c r="B249" i="12" s="1"/>
  <c r="CR14" i="12"/>
  <c r="CH16" i="12"/>
  <c r="CM18" i="12"/>
  <c r="CP27" i="12"/>
  <c r="CM31" i="12"/>
  <c r="CB36" i="12"/>
  <c r="AJ36" i="12" s="1"/>
  <c r="CN40" i="12"/>
  <c r="CL40" i="12"/>
  <c r="CM40" i="12"/>
  <c r="CH40" i="12"/>
  <c r="CC40" i="12"/>
  <c r="CB40" i="12"/>
  <c r="CQ40" i="12"/>
  <c r="CO40" i="12"/>
  <c r="CP40" i="12"/>
  <c r="CG40" i="12"/>
  <c r="CF40" i="12"/>
  <c r="CE40" i="12"/>
  <c r="CD40" i="12"/>
  <c r="CL161" i="12"/>
  <c r="CL167" i="12"/>
  <c r="CA190" i="12"/>
  <c r="J190" i="12" s="1"/>
  <c r="CK199" i="12"/>
  <c r="CA199" i="12"/>
  <c r="J199" i="12" s="1"/>
  <c r="CA209" i="12"/>
  <c r="AI209" i="12" s="1"/>
  <c r="CR23" i="12"/>
  <c r="CQ23" i="12"/>
  <c r="CH23" i="12"/>
  <c r="AJ28" i="12"/>
  <c r="CN50" i="12"/>
  <c r="CL50" i="12"/>
  <c r="CM50" i="12"/>
  <c r="CH50" i="12"/>
  <c r="CG50" i="12"/>
  <c r="CC50" i="12"/>
  <c r="CB50" i="12"/>
  <c r="AJ50" i="12" s="1"/>
  <c r="S158" i="12"/>
  <c r="CK174" i="12"/>
  <c r="CA174" i="12"/>
  <c r="J174" i="12" s="1"/>
  <c r="CL155" i="12"/>
  <c r="CK155" i="12"/>
  <c r="CB155" i="12"/>
  <c r="CG23" i="12"/>
  <c r="AJ23" i="12" s="1"/>
  <c r="CK57" i="12"/>
  <c r="CA57" i="12"/>
  <c r="J57" i="12" s="1"/>
  <c r="CL164" i="12"/>
  <c r="CK164" i="12"/>
  <c r="CK194" i="12"/>
  <c r="CA194" i="12"/>
  <c r="J194" i="12" s="1"/>
  <c r="CK214" i="12"/>
  <c r="CA214" i="12"/>
  <c r="AI214" i="12" s="1"/>
  <c r="CL23" i="12"/>
  <c r="CQ50" i="12"/>
  <c r="CA63" i="12"/>
  <c r="J63" i="12" s="1"/>
  <c r="CA155" i="12"/>
  <c r="CM23" i="12"/>
  <c r="CG49" i="12"/>
  <c r="CE49" i="12"/>
  <c r="CF49" i="12"/>
  <c r="CD49" i="12"/>
  <c r="CR50" i="12"/>
  <c r="CA164" i="12"/>
  <c r="S164" i="12" s="1"/>
  <c r="CP23" i="12"/>
  <c r="CA210" i="12"/>
  <c r="AI210" i="12" s="1"/>
  <c r="CA76" i="12"/>
  <c r="J76" i="12" s="1"/>
  <c r="CK128" i="12"/>
  <c r="CA160" i="12"/>
  <c r="S160" i="12" s="1"/>
  <c r="CA177" i="12"/>
  <c r="J177" i="12" s="1"/>
  <c r="CK189" i="12"/>
  <c r="CA189" i="12"/>
  <c r="J189" i="12" s="1"/>
  <c r="CN22" i="12"/>
  <c r="CL22" i="12"/>
  <c r="CM22" i="12"/>
  <c r="CH22" i="12"/>
  <c r="CC22" i="12"/>
  <c r="CR51" i="12"/>
  <c r="CQ51" i="12"/>
  <c r="CP51" i="12"/>
  <c r="CH51" i="12"/>
  <c r="CG51" i="12"/>
  <c r="CL165" i="12"/>
  <c r="CK165" i="12"/>
  <c r="CB165" i="12"/>
  <c r="CK215" i="12"/>
  <c r="CA215" i="12"/>
  <c r="AI215" i="12" s="1"/>
  <c r="CF11" i="12"/>
  <c r="CD11" i="12"/>
  <c r="A249" i="12"/>
  <c r="CE11" i="12"/>
  <c r="CC11" i="12"/>
  <c r="CC51" i="12"/>
  <c r="CR13" i="12"/>
  <c r="CP13" i="12"/>
  <c r="CQ13" i="12"/>
  <c r="CO13" i="12"/>
  <c r="CG13" i="12"/>
  <c r="AJ13" i="12" s="1"/>
  <c r="CE19" i="12"/>
  <c r="CD22" i="12"/>
  <c r="AJ22" i="12" s="1"/>
  <c r="AJ24" i="12"/>
  <c r="CG29" i="12"/>
  <c r="CE29" i="12"/>
  <c r="CF29" i="12"/>
  <c r="CD29" i="12"/>
  <c r="AJ29" i="12" s="1"/>
  <c r="CG34" i="12"/>
  <c r="CE34" i="12"/>
  <c r="CF34" i="12"/>
  <c r="CD34" i="12"/>
  <c r="CG39" i="12"/>
  <c r="CF39" i="12"/>
  <c r="CE39" i="12"/>
  <c r="CD39" i="12"/>
  <c r="AJ39" i="12" s="1"/>
  <c r="CG44" i="12"/>
  <c r="CF44" i="12"/>
  <c r="CE44" i="12"/>
  <c r="CC44" i="12"/>
  <c r="CD44" i="12"/>
  <c r="CR46" i="12"/>
  <c r="CP46" i="12"/>
  <c r="CQ46" i="12"/>
  <c r="CN46" i="12"/>
  <c r="CO46" i="12"/>
  <c r="CG46" i="12"/>
  <c r="CF46" i="12"/>
  <c r="AJ46" i="12" s="1"/>
  <c r="CH49" i="12"/>
  <c r="CD51" i="12"/>
  <c r="CA82" i="12"/>
  <c r="J82" i="12" s="1"/>
  <c r="CK129" i="12"/>
  <c r="CA129" i="12"/>
  <c r="M129" i="12" s="1"/>
  <c r="CA165" i="12"/>
  <c r="AJ30" i="12" l="1"/>
  <c r="AJ49" i="12"/>
  <c r="AJ45" i="12"/>
  <c r="S155" i="12"/>
  <c r="AJ44" i="12"/>
  <c r="X117" i="12"/>
  <c r="AJ40" i="12"/>
  <c r="AJ42" i="12"/>
  <c r="AJ11" i="12"/>
  <c r="S165" i="12"/>
  <c r="AJ25" i="12"/>
  <c r="AJ51" i="12"/>
  <c r="AJ41" i="12"/>
  <c r="AJ16" i="12"/>
  <c r="AJ34" i="12"/>
  <c r="AJ18" i="12"/>
  <c r="AJ21" i="12"/>
  <c r="AJ37" i="12"/>
  <c r="E215" i="11" l="1"/>
  <c r="D215" i="11"/>
  <c r="C215" i="11"/>
  <c r="E214" i="11"/>
  <c r="D214" i="11"/>
  <c r="C214" i="11"/>
  <c r="CK214" i="11" s="1"/>
  <c r="E213" i="11"/>
  <c r="D213" i="11"/>
  <c r="C213" i="11"/>
  <c r="CA213" i="11" s="1"/>
  <c r="AI213" i="11" s="1"/>
  <c r="E212" i="11"/>
  <c r="D212" i="11"/>
  <c r="C212" i="11"/>
  <c r="CK212" i="11" s="1"/>
  <c r="CK211" i="11"/>
  <c r="CA211" i="11"/>
  <c r="AI211" i="11"/>
  <c r="E211" i="11"/>
  <c r="D211" i="11"/>
  <c r="C211" i="11"/>
  <c r="E210" i="11"/>
  <c r="D210" i="11"/>
  <c r="C210" i="11"/>
  <c r="CK210" i="11" s="1"/>
  <c r="CK209" i="11"/>
  <c r="E209" i="11"/>
  <c r="C209" i="11" s="1"/>
  <c r="CA209" i="11" s="1"/>
  <c r="AI209" i="11" s="1"/>
  <c r="D209" i="11"/>
  <c r="E208" i="11"/>
  <c r="D208" i="11"/>
  <c r="C208" i="11"/>
  <c r="I203" i="11"/>
  <c r="H203" i="11"/>
  <c r="G203" i="11"/>
  <c r="D203" i="11" s="1"/>
  <c r="F203" i="11"/>
  <c r="E203" i="11"/>
  <c r="D202" i="11"/>
  <c r="CK202" i="11" s="1"/>
  <c r="CA201" i="11"/>
  <c r="J201" i="11" s="1"/>
  <c r="D201" i="11"/>
  <c r="CK201" i="11" s="1"/>
  <c r="D200" i="11"/>
  <c r="D199" i="11"/>
  <c r="CK199" i="11" s="1"/>
  <c r="D198" i="11"/>
  <c r="CK197" i="11"/>
  <c r="CA197" i="11"/>
  <c r="J197" i="11" s="1"/>
  <c r="D197" i="11"/>
  <c r="CA196" i="11"/>
  <c r="J196" i="11" s="1"/>
  <c r="D196" i="11"/>
  <c r="CK196" i="11" s="1"/>
  <c r="D195" i="11"/>
  <c r="D194" i="11"/>
  <c r="CK194" i="11" s="1"/>
  <c r="D193" i="11"/>
  <c r="CK193" i="11" s="1"/>
  <c r="D192" i="11"/>
  <c r="CA191" i="11"/>
  <c r="J191" i="11" s="1"/>
  <c r="D191" i="11"/>
  <c r="CK191" i="11" s="1"/>
  <c r="D190" i="11"/>
  <c r="D189" i="11"/>
  <c r="CK189" i="11" s="1"/>
  <c r="D188" i="11"/>
  <c r="CK188" i="11" s="1"/>
  <c r="CK187" i="11"/>
  <c r="CA187" i="11"/>
  <c r="J187" i="11" s="1"/>
  <c r="D187" i="11"/>
  <c r="CA186" i="11"/>
  <c r="J186" i="11" s="1"/>
  <c r="D186" i="11"/>
  <c r="CK186" i="11" s="1"/>
  <c r="D185" i="11"/>
  <c r="CA184" i="11"/>
  <c r="J184" i="11" s="1"/>
  <c r="D184" i="11"/>
  <c r="CK184" i="11" s="1"/>
  <c r="CK183" i="11"/>
  <c r="D183" i="11"/>
  <c r="CA183" i="11" s="1"/>
  <c r="J183" i="11" s="1"/>
  <c r="D182" i="11"/>
  <c r="CK182" i="11" s="1"/>
  <c r="CA181" i="11"/>
  <c r="J181" i="11" s="1"/>
  <c r="D181" i="11"/>
  <c r="CK181" i="11" s="1"/>
  <c r="D180" i="11"/>
  <c r="D179" i="11"/>
  <c r="CK179" i="11" s="1"/>
  <c r="D178" i="11"/>
  <c r="CK177" i="11"/>
  <c r="CA177" i="11"/>
  <c r="J177" i="11" s="1"/>
  <c r="D177" i="11"/>
  <c r="CA176" i="11"/>
  <c r="J176" i="11" s="1"/>
  <c r="D176" i="11"/>
  <c r="CK176" i="11" s="1"/>
  <c r="D175" i="11"/>
  <c r="D174" i="11"/>
  <c r="CK174" i="11" s="1"/>
  <c r="D173" i="11"/>
  <c r="CK173" i="11" s="1"/>
  <c r="D172" i="11"/>
  <c r="CA171" i="11"/>
  <c r="J171" i="11" s="1"/>
  <c r="D171" i="11"/>
  <c r="CK171" i="11" s="1"/>
  <c r="CB168" i="11"/>
  <c r="D168" i="11"/>
  <c r="D167" i="11"/>
  <c r="CL167" i="11" s="1"/>
  <c r="CL166" i="11"/>
  <c r="CK166" i="11"/>
  <c r="CB166" i="11"/>
  <c r="CA166" i="11"/>
  <c r="S166" i="11" s="1"/>
  <c r="D166" i="11"/>
  <c r="D165" i="11"/>
  <c r="D164" i="11"/>
  <c r="D163" i="11"/>
  <c r="CL163" i="11" s="1"/>
  <c r="CK162" i="11"/>
  <c r="D162" i="11"/>
  <c r="CL162" i="11" s="1"/>
  <c r="D161" i="11"/>
  <c r="CL161" i="11" s="1"/>
  <c r="D160" i="11"/>
  <c r="CL159" i="11"/>
  <c r="CK159" i="11"/>
  <c r="CA159" i="11"/>
  <c r="D159" i="11"/>
  <c r="CB159" i="11" s="1"/>
  <c r="D158" i="11"/>
  <c r="CB158" i="11" s="1"/>
  <c r="CB157" i="11"/>
  <c r="CA157" i="11"/>
  <c r="S157" i="11" s="1"/>
  <c r="D157" i="11"/>
  <c r="CL157" i="11" s="1"/>
  <c r="CL156" i="11"/>
  <c r="CK156" i="11"/>
  <c r="CB156" i="11"/>
  <c r="CA156" i="11"/>
  <c r="S156" i="11" s="1"/>
  <c r="D156" i="11"/>
  <c r="D155" i="11"/>
  <c r="CL154" i="11"/>
  <c r="D154" i="11"/>
  <c r="CB154" i="11" s="1"/>
  <c r="D153" i="11"/>
  <c r="CB153" i="11" s="1"/>
  <c r="CN149" i="11"/>
  <c r="CM149" i="11"/>
  <c r="CL149" i="11"/>
  <c r="CK149" i="11"/>
  <c r="CB149" i="11"/>
  <c r="CA149" i="11"/>
  <c r="I149" i="11"/>
  <c r="CN148" i="11"/>
  <c r="CM148" i="11"/>
  <c r="CL148" i="11"/>
  <c r="CK148" i="11"/>
  <c r="CB148" i="11"/>
  <c r="CA148" i="11"/>
  <c r="I148" i="11" s="1"/>
  <c r="B144" i="11"/>
  <c r="B143" i="11"/>
  <c r="B139" i="11"/>
  <c r="B138" i="11"/>
  <c r="B137" i="11"/>
  <c r="CK130" i="11"/>
  <c r="D130" i="11"/>
  <c r="CA130" i="11" s="1"/>
  <c r="M130" i="11" s="1"/>
  <c r="D129" i="11"/>
  <c r="CK128" i="11"/>
  <c r="CA128" i="11"/>
  <c r="M128" i="11"/>
  <c r="D128" i="11"/>
  <c r="D127" i="11"/>
  <c r="CA127" i="11" s="1"/>
  <c r="M127" i="11" s="1"/>
  <c r="D126" i="11"/>
  <c r="CK126" i="11" s="1"/>
  <c r="CK125" i="11"/>
  <c r="D125" i="11"/>
  <c r="CA125" i="11" s="1"/>
  <c r="M125" i="11" s="1"/>
  <c r="D124" i="11"/>
  <c r="CK123" i="11"/>
  <c r="CA123" i="11"/>
  <c r="M123" i="11"/>
  <c r="D123" i="11"/>
  <c r="D122" i="11"/>
  <c r="CK122" i="11" s="1"/>
  <c r="CM118" i="11"/>
  <c r="CL118" i="11"/>
  <c r="CK118" i="11"/>
  <c r="CC118" i="11"/>
  <c r="CB118" i="11"/>
  <c r="E118" i="11"/>
  <c r="CA118" i="11" s="1"/>
  <c r="CM117" i="11"/>
  <c r="CK117" i="11"/>
  <c r="CC117" i="11"/>
  <c r="CB117" i="11"/>
  <c r="CA117" i="11"/>
  <c r="X117" i="11"/>
  <c r="E117" i="11"/>
  <c r="CL117" i="11" s="1"/>
  <c r="E116" i="11"/>
  <c r="CL116" i="11" s="1"/>
  <c r="D112" i="11"/>
  <c r="D111" i="11"/>
  <c r="D109" i="11"/>
  <c r="D108" i="11"/>
  <c r="D107" i="11"/>
  <c r="I98" i="11"/>
  <c r="H98" i="11"/>
  <c r="G98" i="11"/>
  <c r="F98" i="11"/>
  <c r="E98" i="11"/>
  <c r="D98" i="11"/>
  <c r="D97" i="11"/>
  <c r="CK97" i="11" s="1"/>
  <c r="D96" i="11"/>
  <c r="CK96" i="11" s="1"/>
  <c r="CK95" i="11"/>
  <c r="CA95" i="11"/>
  <c r="J95" i="11"/>
  <c r="D95" i="11"/>
  <c r="CK94" i="11"/>
  <c r="CA94" i="11"/>
  <c r="J94" i="11" s="1"/>
  <c r="D94" i="11"/>
  <c r="D93" i="11"/>
  <c r="CK93" i="11" s="1"/>
  <c r="D92" i="11"/>
  <c r="CA92" i="11" s="1"/>
  <c r="J92" i="11" s="1"/>
  <c r="D91" i="11"/>
  <c r="CK91" i="11" s="1"/>
  <c r="CK90" i="11"/>
  <c r="CA90" i="11"/>
  <c r="J90" i="11"/>
  <c r="D90" i="11"/>
  <c r="CK89" i="11"/>
  <c r="CA89" i="11"/>
  <c r="J89" i="11" s="1"/>
  <c r="D89" i="11"/>
  <c r="D88" i="11"/>
  <c r="CK88" i="11" s="1"/>
  <c r="D87" i="11"/>
  <c r="CA87" i="11" s="1"/>
  <c r="J87" i="11" s="1"/>
  <c r="D86" i="11"/>
  <c r="CK86" i="11" s="1"/>
  <c r="CK85" i="11"/>
  <c r="CA85" i="11"/>
  <c r="J85" i="11"/>
  <c r="D85" i="11"/>
  <c r="CK84" i="11"/>
  <c r="CA84" i="11"/>
  <c r="J84" i="11" s="1"/>
  <c r="D84" i="11"/>
  <c r="D83" i="11"/>
  <c r="D82" i="11"/>
  <c r="CA82" i="11" s="1"/>
  <c r="J82" i="11" s="1"/>
  <c r="D81" i="11"/>
  <c r="CK81" i="11" s="1"/>
  <c r="CK80" i="11"/>
  <c r="CA80" i="11"/>
  <c r="J80" i="11"/>
  <c r="D80" i="11"/>
  <c r="CK79" i="11"/>
  <c r="CA79" i="11"/>
  <c r="J79" i="11" s="1"/>
  <c r="D79" i="11"/>
  <c r="D78" i="11"/>
  <c r="CK78" i="11" s="1"/>
  <c r="D77" i="11"/>
  <c r="CK76" i="11"/>
  <c r="CA76" i="11"/>
  <c r="J76" i="11"/>
  <c r="D76" i="11"/>
  <c r="CK75" i="11"/>
  <c r="CA75" i="11"/>
  <c r="J75" i="11" s="1"/>
  <c r="D75" i="11"/>
  <c r="CK74" i="11"/>
  <c r="CA74" i="11"/>
  <c r="J74" i="11" s="1"/>
  <c r="D74" i="11"/>
  <c r="CA73" i="11"/>
  <c r="J73" i="11"/>
  <c r="D73" i="11"/>
  <c r="CK73" i="11" s="1"/>
  <c r="D72" i="11"/>
  <c r="CA72" i="11" s="1"/>
  <c r="J72" i="11" s="1"/>
  <c r="D71" i="11"/>
  <c r="CK70" i="11"/>
  <c r="CA70" i="11"/>
  <c r="J70" i="11" s="1"/>
  <c r="D70" i="11"/>
  <c r="CK69" i="11"/>
  <c r="CA69" i="11"/>
  <c r="J69" i="11" s="1"/>
  <c r="D69" i="11"/>
  <c r="D68" i="11"/>
  <c r="CK68" i="11" s="1"/>
  <c r="CK67" i="11"/>
  <c r="J67" i="11"/>
  <c r="D67" i="11"/>
  <c r="CA67" i="11" s="1"/>
  <c r="D66" i="11"/>
  <c r="CK66" i="11" s="1"/>
  <c r="D65" i="11"/>
  <c r="CA64" i="11"/>
  <c r="J64" i="11" s="1"/>
  <c r="D64" i="11"/>
  <c r="CK64" i="11" s="1"/>
  <c r="D63" i="11"/>
  <c r="CK62" i="11"/>
  <c r="CA62" i="11"/>
  <c r="J62" i="11" s="1"/>
  <c r="D62" i="11"/>
  <c r="D61" i="11"/>
  <c r="CA61" i="11" s="1"/>
  <c r="J61" i="11" s="1"/>
  <c r="D60" i="11"/>
  <c r="CK60" i="11" s="1"/>
  <c r="CA59" i="11"/>
  <c r="J59" i="11" s="1"/>
  <c r="D59" i="11"/>
  <c r="CK59" i="11" s="1"/>
  <c r="D58" i="11"/>
  <c r="D57" i="11"/>
  <c r="CK57" i="11" s="1"/>
  <c r="D56" i="11"/>
  <c r="CK56" i="11" s="1"/>
  <c r="AI53" i="11"/>
  <c r="AH53" i="11"/>
  <c r="AG53" i="11"/>
  <c r="AF53" i="11"/>
  <c r="AE53" i="11"/>
  <c r="AD53" i="11"/>
  <c r="AC53" i="11"/>
  <c r="AB53" i="11"/>
  <c r="AA53" i="11"/>
  <c r="Z53" i="11"/>
  <c r="Y53" i="11"/>
  <c r="X53" i="11"/>
  <c r="W53" i="11"/>
  <c r="V53" i="11"/>
  <c r="U53" i="11"/>
  <c r="T53" i="11"/>
  <c r="D53" i="11" s="1"/>
  <c r="S53" i="11"/>
  <c r="R53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CR52" i="11"/>
  <c r="CQ52" i="11"/>
  <c r="CO52" i="11"/>
  <c r="CN52" i="11"/>
  <c r="CM52" i="11"/>
  <c r="CH52" i="11"/>
  <c r="CG52" i="11"/>
  <c r="CF52" i="11"/>
  <c r="CE52" i="11"/>
  <c r="CD52" i="11"/>
  <c r="CC52" i="11"/>
  <c r="AJ52" i="11" s="1"/>
  <c r="D52" i="11"/>
  <c r="CP52" i="11" s="1"/>
  <c r="D51" i="11"/>
  <c r="CR50" i="11"/>
  <c r="CQ50" i="11"/>
  <c r="CP50" i="11"/>
  <c r="D50" i="11"/>
  <c r="CB50" i="11" s="1"/>
  <c r="D49" i="11"/>
  <c r="CN49" i="11" s="1"/>
  <c r="CR48" i="11"/>
  <c r="CQ48" i="11"/>
  <c r="CO48" i="11"/>
  <c r="CN48" i="11"/>
  <c r="CM48" i="11"/>
  <c r="CL48" i="11"/>
  <c r="CH48" i="11"/>
  <c r="CG48" i="11"/>
  <c r="CF48" i="11"/>
  <c r="CE48" i="11"/>
  <c r="CD48" i="11"/>
  <c r="CB48" i="11"/>
  <c r="D48" i="11"/>
  <c r="CC48" i="11" s="1"/>
  <c r="CP47" i="11"/>
  <c r="CO47" i="11"/>
  <c r="CN47" i="11"/>
  <c r="CM47" i="11"/>
  <c r="CH47" i="11"/>
  <c r="CG47" i="11"/>
  <c r="CF47" i="11"/>
  <c r="CE47" i="11"/>
  <c r="CD47" i="11"/>
  <c r="CC47" i="11"/>
  <c r="CB47" i="11"/>
  <c r="AJ47" i="11" s="1"/>
  <c r="D47" i="11"/>
  <c r="CC46" i="11"/>
  <c r="CB46" i="11"/>
  <c r="D46" i="11"/>
  <c r="D45" i="11"/>
  <c r="D44" i="11"/>
  <c r="CN44" i="11" s="1"/>
  <c r="CR43" i="11"/>
  <c r="CQ43" i="11"/>
  <c r="CO43" i="11"/>
  <c r="CN43" i="11"/>
  <c r="CM43" i="11"/>
  <c r="CL43" i="11"/>
  <c r="CH43" i="11"/>
  <c r="CG43" i="11"/>
  <c r="CF43" i="11"/>
  <c r="CE43" i="11"/>
  <c r="CD43" i="11"/>
  <c r="CB43" i="11"/>
  <c r="D43" i="11"/>
  <c r="CC43" i="11" s="1"/>
  <c r="D42" i="11"/>
  <c r="CB42" i="11" s="1"/>
  <c r="CL41" i="11"/>
  <c r="CH41" i="11"/>
  <c r="CG41" i="11"/>
  <c r="CF41" i="11"/>
  <c r="CB41" i="11"/>
  <c r="D41" i="11"/>
  <c r="D40" i="11"/>
  <c r="CD40" i="11" s="1"/>
  <c r="CR39" i="11"/>
  <c r="CQ39" i="11"/>
  <c r="CP39" i="11"/>
  <c r="CO39" i="11"/>
  <c r="CN39" i="11"/>
  <c r="CM39" i="11"/>
  <c r="D39" i="11"/>
  <c r="CH39" i="11" s="1"/>
  <c r="CR38" i="11"/>
  <c r="CQ38" i="11"/>
  <c r="CO38" i="11"/>
  <c r="CN38" i="11"/>
  <c r="CM38" i="11"/>
  <c r="CL38" i="11"/>
  <c r="CH38" i="11"/>
  <c r="CG38" i="11"/>
  <c r="CF38" i="11"/>
  <c r="CE38" i="11"/>
  <c r="CD38" i="11"/>
  <c r="CB38" i="11"/>
  <c r="D38" i="11"/>
  <c r="CC38" i="11" s="1"/>
  <c r="CP37" i="11"/>
  <c r="CO37" i="11"/>
  <c r="CN37" i="11"/>
  <c r="D37" i="11"/>
  <c r="CB37" i="11" s="1"/>
  <c r="D36" i="11"/>
  <c r="D35" i="11"/>
  <c r="CM35" i="11" s="1"/>
  <c r="CR34" i="11"/>
  <c r="CQ34" i="11"/>
  <c r="CP34" i="11"/>
  <c r="CO34" i="11"/>
  <c r="CN34" i="11"/>
  <c r="CM34" i="11"/>
  <c r="CL34" i="11"/>
  <c r="CH34" i="11"/>
  <c r="CF34" i="11"/>
  <c r="D34" i="11"/>
  <c r="CR33" i="11"/>
  <c r="CQ33" i="11"/>
  <c r="CO33" i="11"/>
  <c r="CN33" i="11"/>
  <c r="CM33" i="11"/>
  <c r="CL33" i="11"/>
  <c r="CH33" i="11"/>
  <c r="CG33" i="11"/>
  <c r="CF33" i="11"/>
  <c r="CE33" i="11"/>
  <c r="CD33" i="11"/>
  <c r="CB33" i="11"/>
  <c r="D33" i="11"/>
  <c r="CC33" i="11" s="1"/>
  <c r="CP32" i="11"/>
  <c r="CO32" i="11"/>
  <c r="CN32" i="11"/>
  <c r="CM32" i="11"/>
  <c r="CH32" i="11"/>
  <c r="CG32" i="11"/>
  <c r="D32" i="11"/>
  <c r="D31" i="11"/>
  <c r="CR30" i="11"/>
  <c r="CQ30" i="11"/>
  <c r="CP30" i="11"/>
  <c r="D30" i="11"/>
  <c r="CM30" i="11" s="1"/>
  <c r="D29" i="11"/>
  <c r="CF29" i="11" s="1"/>
  <c r="CR28" i="11"/>
  <c r="CQ28" i="11"/>
  <c r="CO28" i="11"/>
  <c r="CN28" i="11"/>
  <c r="CM28" i="11"/>
  <c r="CL28" i="11"/>
  <c r="CH28" i="11"/>
  <c r="CG28" i="11"/>
  <c r="CF28" i="11"/>
  <c r="CE28" i="11"/>
  <c r="CD28" i="11"/>
  <c r="CB28" i="11"/>
  <c r="AJ28" i="11" s="1"/>
  <c r="D28" i="11"/>
  <c r="CC28" i="11" s="1"/>
  <c r="CP27" i="11"/>
  <c r="CN27" i="11"/>
  <c r="CM27" i="11"/>
  <c r="CL27" i="11"/>
  <c r="CG27" i="11"/>
  <c r="CF27" i="11"/>
  <c r="CD27" i="11"/>
  <c r="CC27" i="11"/>
  <c r="CB27" i="11"/>
  <c r="D27" i="11"/>
  <c r="CD26" i="11"/>
  <c r="CB26" i="11"/>
  <c r="D26" i="11"/>
  <c r="CR25" i="11"/>
  <c r="CQ25" i="11"/>
  <c r="CP25" i="11"/>
  <c r="CN25" i="11"/>
  <c r="CM25" i="11"/>
  <c r="CL25" i="11"/>
  <c r="CG25" i="11"/>
  <c r="D25" i="11"/>
  <c r="D24" i="11"/>
  <c r="CP24" i="11" s="1"/>
  <c r="CM23" i="11"/>
  <c r="CL23" i="11"/>
  <c r="CH23" i="11"/>
  <c r="CG23" i="11"/>
  <c r="CD23" i="11"/>
  <c r="CC23" i="11"/>
  <c r="CB23" i="11"/>
  <c r="D23" i="11"/>
  <c r="CD22" i="11"/>
  <c r="CC22" i="11"/>
  <c r="D22" i="11"/>
  <c r="CR21" i="11"/>
  <c r="CQ21" i="11"/>
  <c r="CP21" i="11"/>
  <c r="CO21" i="11"/>
  <c r="CN21" i="11"/>
  <c r="CM21" i="11"/>
  <c r="CL21" i="11"/>
  <c r="CH21" i="11"/>
  <c r="D21" i="11"/>
  <c r="CR20" i="11"/>
  <c r="CQ20" i="11"/>
  <c r="CO20" i="11"/>
  <c r="CN20" i="11"/>
  <c r="CM20" i="11"/>
  <c r="CL20" i="11"/>
  <c r="CH20" i="11"/>
  <c r="CG20" i="11"/>
  <c r="CF20" i="11"/>
  <c r="CE20" i="11"/>
  <c r="CD20" i="11"/>
  <c r="CB20" i="11"/>
  <c r="D20" i="11"/>
  <c r="CC20" i="11" s="1"/>
  <c r="CQ19" i="11"/>
  <c r="CP19" i="11"/>
  <c r="CO19" i="11"/>
  <c r="CN19" i="11"/>
  <c r="D19" i="11"/>
  <c r="CE19" i="11" s="1"/>
  <c r="D18" i="11"/>
  <c r="D17" i="11"/>
  <c r="CM17" i="11" s="1"/>
  <c r="CR16" i="11"/>
  <c r="CQ16" i="11"/>
  <c r="CP16" i="11"/>
  <c r="CO16" i="11"/>
  <c r="CN16" i="11"/>
  <c r="CM16" i="11"/>
  <c r="CL16" i="11"/>
  <c r="CH16" i="11"/>
  <c r="CF16" i="11"/>
  <c r="D16" i="11"/>
  <c r="CR15" i="11"/>
  <c r="CQ15" i="11"/>
  <c r="CO15" i="11"/>
  <c r="CN15" i="11"/>
  <c r="CM15" i="11"/>
  <c r="CL15" i="11"/>
  <c r="CH15" i="11"/>
  <c r="CG15" i="11"/>
  <c r="CF15" i="11"/>
  <c r="CE15" i="11"/>
  <c r="CD15" i="11"/>
  <c r="CB15" i="11"/>
  <c r="D15" i="11"/>
  <c r="CC15" i="11" s="1"/>
  <c r="CP14" i="11"/>
  <c r="CO14" i="11"/>
  <c r="CN14" i="11"/>
  <c r="CM14" i="11"/>
  <c r="CH14" i="11"/>
  <c r="CG14" i="11"/>
  <c r="D14" i="11"/>
  <c r="CE14" i="11" s="1"/>
  <c r="D13" i="11"/>
  <c r="CR12" i="11"/>
  <c r="CQ12" i="11"/>
  <c r="D12" i="11"/>
  <c r="D11" i="11"/>
  <c r="A5" i="11"/>
  <c r="A4" i="11"/>
  <c r="A3" i="11"/>
  <c r="A2" i="11"/>
  <c r="CL155" i="11" l="1"/>
  <c r="CK155" i="11"/>
  <c r="CB155" i="11"/>
  <c r="CA155" i="11"/>
  <c r="CA198" i="11"/>
  <c r="J198" i="11" s="1"/>
  <c r="CK198" i="11"/>
  <c r="CK82" i="11"/>
  <c r="CN45" i="11"/>
  <c r="CM45" i="11"/>
  <c r="CL45" i="11"/>
  <c r="CH45" i="11"/>
  <c r="CG45" i="11"/>
  <c r="CF45" i="11"/>
  <c r="CP45" i="11"/>
  <c r="CE45" i="11"/>
  <c r="CR45" i="11"/>
  <c r="CQ45" i="11"/>
  <c r="CO45" i="11"/>
  <c r="CB45" i="11"/>
  <c r="CF11" i="11"/>
  <c r="A249" i="11"/>
  <c r="CD11" i="11"/>
  <c r="CC11" i="11"/>
  <c r="CN11" i="11"/>
  <c r="CR11" i="11"/>
  <c r="CO11" i="11"/>
  <c r="CM11" i="11"/>
  <c r="CQ11" i="11"/>
  <c r="CP11" i="11"/>
  <c r="CG11" i="11"/>
  <c r="CR18" i="11"/>
  <c r="CP18" i="11"/>
  <c r="CO18" i="11"/>
  <c r="CM18" i="11"/>
  <c r="CN18" i="11"/>
  <c r="CE18" i="11"/>
  <c r="CF18" i="11"/>
  <c r="CH18" i="11"/>
  <c r="CG18" i="11"/>
  <c r="CQ18" i="11"/>
  <c r="CL18" i="11"/>
  <c r="CR36" i="11"/>
  <c r="CP36" i="11"/>
  <c r="CO36" i="11"/>
  <c r="CM36" i="11"/>
  <c r="CN36" i="11"/>
  <c r="CE36" i="11"/>
  <c r="CG36" i="11"/>
  <c r="CH36" i="11"/>
  <c r="CQ36" i="11"/>
  <c r="CL36" i="11"/>
  <c r="CF36" i="11"/>
  <c r="CK127" i="11"/>
  <c r="CK208" i="11"/>
  <c r="CA208" i="11"/>
  <c r="AI208" i="11" s="1"/>
  <c r="CA192" i="11"/>
  <c r="J192" i="11" s="1"/>
  <c r="CK192" i="11"/>
  <c r="CC18" i="11"/>
  <c r="AJ50" i="11"/>
  <c r="CR51" i="11"/>
  <c r="CQ51" i="11"/>
  <c r="CP51" i="11"/>
  <c r="CO51" i="11"/>
  <c r="CF51" i="11"/>
  <c r="CD51" i="11"/>
  <c r="CC51" i="11"/>
  <c r="CN51" i="11"/>
  <c r="CM51" i="11"/>
  <c r="CH51" i="11"/>
  <c r="CG51" i="11"/>
  <c r="CE51" i="11"/>
  <c r="CK65" i="11"/>
  <c r="CA65" i="11"/>
  <c r="J65" i="11" s="1"/>
  <c r="AJ38" i="11"/>
  <c r="CK83" i="11"/>
  <c r="CA83" i="11"/>
  <c r="J83" i="11" s="1"/>
  <c r="CB164" i="11"/>
  <c r="CL164" i="11"/>
  <c r="CC45" i="11"/>
  <c r="CA164" i="11"/>
  <c r="CD45" i="11"/>
  <c r="CK178" i="11"/>
  <c r="CA178" i="11"/>
  <c r="J178" i="11" s="1"/>
  <c r="CA77" i="11"/>
  <c r="J77" i="11" s="1"/>
  <c r="CK77" i="11"/>
  <c r="CH11" i="11"/>
  <c r="CB18" i="11"/>
  <c r="CB36" i="11"/>
  <c r="CA71" i="11"/>
  <c r="J71" i="11" s="1"/>
  <c r="CK71" i="11"/>
  <c r="CC36" i="11"/>
  <c r="CA88" i="11"/>
  <c r="J88" i="11" s="1"/>
  <c r="CK160" i="11"/>
  <c r="CL160" i="11"/>
  <c r="CB160" i="11"/>
  <c r="CR13" i="11"/>
  <c r="CP13" i="11"/>
  <c r="CO13" i="11"/>
  <c r="CN13" i="11"/>
  <c r="CE13" i="11"/>
  <c r="CM13" i="11"/>
  <c r="CC13" i="11"/>
  <c r="CQ13" i="11"/>
  <c r="CL13" i="11"/>
  <c r="CF13" i="11"/>
  <c r="CD13" i="11"/>
  <c r="CH13" i="11"/>
  <c r="CG13" i="11"/>
  <c r="AJ37" i="11"/>
  <c r="CK164" i="11"/>
  <c r="CA57" i="11"/>
  <c r="J57" i="11" s="1"/>
  <c r="AJ27" i="11"/>
  <c r="CK58" i="11"/>
  <c r="CA58" i="11"/>
  <c r="J58" i="11" s="1"/>
  <c r="CE11" i="11"/>
  <c r="CG29" i="11"/>
  <c r="CE29" i="11"/>
  <c r="CB29" i="11"/>
  <c r="CD29" i="11"/>
  <c r="CC29" i="11"/>
  <c r="CQ29" i="11"/>
  <c r="CP29" i="11"/>
  <c r="CH29" i="11"/>
  <c r="CL29" i="11"/>
  <c r="CR29" i="11"/>
  <c r="CM29" i="11"/>
  <c r="CO29" i="11"/>
  <c r="CN29" i="11"/>
  <c r="CD18" i="11"/>
  <c r="CD36" i="11"/>
  <c r="CR31" i="11"/>
  <c r="CP31" i="11"/>
  <c r="CO31" i="11"/>
  <c r="CM31" i="11"/>
  <c r="CN31" i="11"/>
  <c r="CE31" i="11"/>
  <c r="CQ31" i="11"/>
  <c r="CL31" i="11"/>
  <c r="CB31" i="11"/>
  <c r="CH31" i="11"/>
  <c r="CD31" i="11"/>
  <c r="CC31" i="11"/>
  <c r="CG31" i="11"/>
  <c r="CF31" i="11"/>
  <c r="CA160" i="11"/>
  <c r="CA172" i="11"/>
  <c r="J172" i="11" s="1"/>
  <c r="CK172" i="11"/>
  <c r="CB13" i="11"/>
  <c r="AJ13" i="11" s="1"/>
  <c r="CA116" i="11"/>
  <c r="AJ33" i="11"/>
  <c r="CB40" i="11"/>
  <c r="AJ40" i="11" s="1"/>
  <c r="CL49" i="11"/>
  <c r="CA66" i="11"/>
  <c r="CB116" i="11"/>
  <c r="CA122" i="11"/>
  <c r="M122" i="11" s="1"/>
  <c r="CA179" i="11"/>
  <c r="J179" i="11" s="1"/>
  <c r="CA199" i="11"/>
  <c r="J199" i="11" s="1"/>
  <c r="CN22" i="11"/>
  <c r="CL22" i="11"/>
  <c r="CF22" i="11"/>
  <c r="CH22" i="11"/>
  <c r="CG22" i="11"/>
  <c r="CB24" i="11"/>
  <c r="CP26" i="11"/>
  <c r="CN26" i="11"/>
  <c r="CM26" i="11"/>
  <c r="CH26" i="11"/>
  <c r="CL26" i="11"/>
  <c r="CC26" i="11"/>
  <c r="AJ26" i="11" s="1"/>
  <c r="CC40" i="11"/>
  <c r="CD42" i="11"/>
  <c r="CM49" i="11"/>
  <c r="CK72" i="11"/>
  <c r="CA78" i="11"/>
  <c r="J78" i="11" s="1"/>
  <c r="CC116" i="11"/>
  <c r="CK129" i="11"/>
  <c r="CA129" i="11"/>
  <c r="M129" i="11" s="1"/>
  <c r="CA161" i="11"/>
  <c r="CB22" i="11"/>
  <c r="CC24" i="11"/>
  <c r="CE42" i="11"/>
  <c r="CR46" i="11"/>
  <c r="CQ46" i="11"/>
  <c r="CP46" i="11"/>
  <c r="CO46" i="11"/>
  <c r="CN46" i="11"/>
  <c r="CM46" i="11"/>
  <c r="CE46" i="11"/>
  <c r="CA60" i="11"/>
  <c r="J60" i="11" s="1"/>
  <c r="CA96" i="11"/>
  <c r="J96" i="11" s="1"/>
  <c r="CK116" i="11"/>
  <c r="CB161" i="11"/>
  <c r="CA173" i="11"/>
  <c r="J173" i="11" s="1"/>
  <c r="CK180" i="11"/>
  <c r="CA180" i="11"/>
  <c r="J180" i="11" s="1"/>
  <c r="CA193" i="11"/>
  <c r="J193" i="11" s="1"/>
  <c r="CK200" i="11"/>
  <c r="CA200" i="11"/>
  <c r="J200" i="11" s="1"/>
  <c r="CN12" i="11"/>
  <c r="CL12" i="11"/>
  <c r="CH12" i="11"/>
  <c r="CG12" i="11"/>
  <c r="CQ42" i="11"/>
  <c r="CR42" i="11"/>
  <c r="CL42" i="11"/>
  <c r="CG49" i="11"/>
  <c r="CF49" i="11"/>
  <c r="CE49" i="11"/>
  <c r="CD49" i="11"/>
  <c r="CC49" i="11"/>
  <c r="CB49" i="11"/>
  <c r="AJ49" i="11" s="1"/>
  <c r="CK185" i="11"/>
  <c r="CA185" i="11"/>
  <c r="J185" i="11" s="1"/>
  <c r="CL165" i="11"/>
  <c r="CK165" i="11"/>
  <c r="CB165" i="11"/>
  <c r="CA165" i="11"/>
  <c r="S165" i="11" s="1"/>
  <c r="CN40" i="11"/>
  <c r="CM40" i="11"/>
  <c r="CL40" i="11"/>
  <c r="CH40" i="11"/>
  <c r="CG40" i="11"/>
  <c r="CF40" i="11"/>
  <c r="CH49" i="11"/>
  <c r="CF42" i="11"/>
  <c r="CK161" i="11"/>
  <c r="CF24" i="11"/>
  <c r="CG24" i="11"/>
  <c r="CP40" i="11"/>
  <c r="CH44" i="11"/>
  <c r="AJ48" i="11"/>
  <c r="CA153" i="11"/>
  <c r="S153" i="11" s="1"/>
  <c r="CK157" i="11"/>
  <c r="CF26" i="11"/>
  <c r="CQ32" i="11"/>
  <c r="CR32" i="11"/>
  <c r="CL32" i="11"/>
  <c r="CC37" i="11"/>
  <c r="CM42" i="11"/>
  <c r="CD46" i="11"/>
  <c r="CR49" i="11"/>
  <c r="CD12" i="11"/>
  <c r="CE17" i="11"/>
  <c r="CL24" i="11"/>
  <c r="CB30" i="11"/>
  <c r="CE35" i="11"/>
  <c r="CN42" i="11"/>
  <c r="CF46" i="11"/>
  <c r="CA68" i="11"/>
  <c r="J68" i="11" s="1"/>
  <c r="CK153" i="11"/>
  <c r="CA167" i="11"/>
  <c r="CK175" i="11"/>
  <c r="CA175" i="11"/>
  <c r="J175" i="11" s="1"/>
  <c r="CA188" i="11"/>
  <c r="J188" i="11" s="1"/>
  <c r="CK195" i="11"/>
  <c r="CA195" i="11"/>
  <c r="J195" i="11" s="1"/>
  <c r="CE12" i="11"/>
  <c r="CB14" i="11"/>
  <c r="CP22" i="11"/>
  <c r="CM24" i="11"/>
  <c r="CO26" i="11"/>
  <c r="CC30" i="11"/>
  <c r="CB32" i="11"/>
  <c r="CE37" i="11"/>
  <c r="CR41" i="11"/>
  <c r="CQ41" i="11"/>
  <c r="CP41" i="11"/>
  <c r="CO41" i="11"/>
  <c r="CN41" i="11"/>
  <c r="CM41" i="11"/>
  <c r="CE41" i="11"/>
  <c r="CO42" i="11"/>
  <c r="CG46" i="11"/>
  <c r="CA86" i="11"/>
  <c r="J86" i="11" s="1"/>
  <c r="CL153" i="11"/>
  <c r="CA158" i="11"/>
  <c r="S158" i="11" s="1"/>
  <c r="CB167" i="11"/>
  <c r="CA182" i="11"/>
  <c r="J182" i="11" s="1"/>
  <c r="CA202" i="11"/>
  <c r="J202" i="11" s="1"/>
  <c r="CA210" i="11"/>
  <c r="AI210" i="11" s="1"/>
  <c r="CA214" i="11"/>
  <c r="AI214" i="11" s="1"/>
  <c r="CD24" i="11"/>
  <c r="CB12" i="11"/>
  <c r="CM22" i="11"/>
  <c r="CN50" i="11"/>
  <c r="CM50" i="11"/>
  <c r="CL50" i="11"/>
  <c r="CH50" i="11"/>
  <c r="CG50" i="11"/>
  <c r="CF50" i="11"/>
  <c r="CC50" i="11"/>
  <c r="CK92" i="11"/>
  <c r="CA163" i="11"/>
  <c r="S163" i="11" s="1"/>
  <c r="CK167" i="11"/>
  <c r="AJ20" i="11"/>
  <c r="CC42" i="11"/>
  <c r="AJ42" i="11" s="1"/>
  <c r="CN17" i="11"/>
  <c r="CL17" i="11"/>
  <c r="CF17" i="11"/>
  <c r="CH17" i="11"/>
  <c r="CG17" i="11"/>
  <c r="CR19" i="11"/>
  <c r="CL19" i="11"/>
  <c r="CN35" i="11"/>
  <c r="CL35" i="11"/>
  <c r="CH35" i="11"/>
  <c r="CF35" i="11"/>
  <c r="CG35" i="11"/>
  <c r="CE40" i="11"/>
  <c r="CG44" i="11"/>
  <c r="CF44" i="11"/>
  <c r="CE44" i="11"/>
  <c r="CD44" i="11"/>
  <c r="CC44" i="11"/>
  <c r="CB44" i="11"/>
  <c r="AJ44" i="11" s="1"/>
  <c r="CO49" i="11"/>
  <c r="CB35" i="11"/>
  <c r="CM116" i="11"/>
  <c r="CK213" i="11"/>
  <c r="CB19" i="11"/>
  <c r="CE22" i="11"/>
  <c r="CB163" i="11"/>
  <c r="CL168" i="11"/>
  <c r="CK168" i="11"/>
  <c r="CA189" i="11"/>
  <c r="J189" i="11" s="1"/>
  <c r="CK215" i="11"/>
  <c r="CA215" i="11"/>
  <c r="AI215" i="11" s="1"/>
  <c r="AJ15" i="11"/>
  <c r="CR37" i="11"/>
  <c r="CQ37" i="11"/>
  <c r="CL37" i="11"/>
  <c r="CB17" i="11"/>
  <c r="AJ17" i="11" s="1"/>
  <c r="CO40" i="11"/>
  <c r="CG42" i="11"/>
  <c r="CP49" i="11"/>
  <c r="CE26" i="11"/>
  <c r="CC35" i="11"/>
  <c r="CH42" i="11"/>
  <c r="CQ49" i="11"/>
  <c r="CA91" i="11"/>
  <c r="J91" i="11" s="1"/>
  <c r="CA194" i="11"/>
  <c r="J194" i="11" s="1"/>
  <c r="CC12" i="11"/>
  <c r="CL44" i="11"/>
  <c r="CK124" i="11"/>
  <c r="CA124" i="11"/>
  <c r="M124" i="11" s="1"/>
  <c r="CG26" i="11"/>
  <c r="CD37" i="11"/>
  <c r="CM44" i="11"/>
  <c r="CK61" i="11"/>
  <c r="CF12" i="11"/>
  <c r="CO17" i="11"/>
  <c r="CQ22" i="11"/>
  <c r="CC32" i="11"/>
  <c r="CH46" i="11"/>
  <c r="CM12" i="11"/>
  <c r="CD14" i="11"/>
  <c r="CP17" i="11"/>
  <c r="CG19" i="11"/>
  <c r="CR22" i="11"/>
  <c r="CQ24" i="11"/>
  <c r="CR26" i="11"/>
  <c r="CE30" i="11"/>
  <c r="CD32" i="11"/>
  <c r="CP35" i="11"/>
  <c r="CG37" i="11"/>
  <c r="CP44" i="11"/>
  <c r="CD50" i="11"/>
  <c r="CO12" i="11"/>
  <c r="CQ17" i="11"/>
  <c r="CH19" i="11"/>
  <c r="CR23" i="11"/>
  <c r="CQ23" i="11"/>
  <c r="CN23" i="11"/>
  <c r="CP23" i="11"/>
  <c r="CF23" i="11"/>
  <c r="AJ23" i="11" s="1"/>
  <c r="CR24" i="11"/>
  <c r="CQ27" i="11"/>
  <c r="CR27" i="11"/>
  <c r="CH27" i="11"/>
  <c r="CE32" i="11"/>
  <c r="CQ35" i="11"/>
  <c r="CH37" i="11"/>
  <c r="CC41" i="11"/>
  <c r="AJ43" i="11"/>
  <c r="CQ44" i="11"/>
  <c r="CR47" i="11"/>
  <c r="CQ47" i="11"/>
  <c r="CL47" i="11"/>
  <c r="CE50" i="11"/>
  <c r="CA56" i="11"/>
  <c r="J56" i="11" s="1"/>
  <c r="CK63" i="11"/>
  <c r="CA63" i="11"/>
  <c r="J63" i="11" s="1"/>
  <c r="CA81" i="11"/>
  <c r="J81" i="11" s="1"/>
  <c r="CA126" i="11"/>
  <c r="M126" i="11" s="1"/>
  <c r="CA154" i="11"/>
  <c r="S154" i="11" s="1"/>
  <c r="S159" i="11"/>
  <c r="CK163" i="11"/>
  <c r="CC17" i="11"/>
  <c r="CA97" i="11"/>
  <c r="CA174" i="11"/>
  <c r="J174" i="11" s="1"/>
  <c r="CQ14" i="11"/>
  <c r="CR14" i="11"/>
  <c r="CL14" i="11"/>
  <c r="CD17" i="11"/>
  <c r="CC19" i="11"/>
  <c r="CH24" i="11"/>
  <c r="CN30" i="11"/>
  <c r="CL30" i="11"/>
  <c r="CH30" i="11"/>
  <c r="CG30" i="11"/>
  <c r="CF30" i="11"/>
  <c r="CD35" i="11"/>
  <c r="CQ40" i="11"/>
  <c r="CL158" i="11"/>
  <c r="CK158" i="11"/>
  <c r="CD19" i="11"/>
  <c r="CO22" i="11"/>
  <c r="CR40" i="11"/>
  <c r="CC14" i="11"/>
  <c r="CF19" i="11"/>
  <c r="CN24" i="11"/>
  <c r="CQ26" i="11"/>
  <c r="CD30" i="11"/>
  <c r="CO35" i="11"/>
  <c r="CF37" i="11"/>
  <c r="CG39" i="11"/>
  <c r="CF39" i="11"/>
  <c r="CE39" i="11"/>
  <c r="CD39" i="11"/>
  <c r="CB39" i="11"/>
  <c r="CC39" i="11"/>
  <c r="CP42" i="11"/>
  <c r="CO44" i="11"/>
  <c r="CG21" i="11"/>
  <c r="CE21" i="11"/>
  <c r="CD21" i="11"/>
  <c r="CB21" i="11"/>
  <c r="AJ21" i="11" s="1"/>
  <c r="CC21" i="11"/>
  <c r="CL46" i="11"/>
  <c r="CP12" i="11"/>
  <c r="CF14" i="11"/>
  <c r="CG16" i="11"/>
  <c r="CE16" i="11"/>
  <c r="CD16" i="11"/>
  <c r="CB16" i="11"/>
  <c r="CC16" i="11"/>
  <c r="CR17" i="11"/>
  <c r="CM19" i="11"/>
  <c r="CF21" i="11"/>
  <c r="CH25" i="11"/>
  <c r="CF25" i="11"/>
  <c r="CD25" i="11"/>
  <c r="CC25" i="11"/>
  <c r="CB25" i="11"/>
  <c r="AJ25" i="11" s="1"/>
  <c r="CO30" i="11"/>
  <c r="CF32" i="11"/>
  <c r="CG34" i="11"/>
  <c r="CE34" i="11"/>
  <c r="CD34" i="11"/>
  <c r="CC34" i="11"/>
  <c r="CB34" i="11"/>
  <c r="CR35" i="11"/>
  <c r="CM37" i="11"/>
  <c r="CL39" i="11"/>
  <c r="CD41" i="11"/>
  <c r="CR44" i="11"/>
  <c r="CO50" i="11"/>
  <c r="CK87" i="11"/>
  <c r="CA93" i="11"/>
  <c r="J93" i="11" s="1"/>
  <c r="X118" i="11"/>
  <c r="CK154" i="11"/>
  <c r="CA168" i="11"/>
  <c r="S168" i="11" s="1"/>
  <c r="CK190" i="11"/>
  <c r="CA190" i="11"/>
  <c r="J190" i="11" s="1"/>
  <c r="CP15" i="11"/>
  <c r="CP20" i="11"/>
  <c r="CP28" i="11"/>
  <c r="CP33" i="11"/>
  <c r="CP38" i="11"/>
  <c r="CP43" i="11"/>
  <c r="CP48" i="11"/>
  <c r="CA162" i="11"/>
  <c r="CB162" i="11"/>
  <c r="CA212" i="11"/>
  <c r="AI212" i="11" s="1"/>
  <c r="AJ18" i="11" l="1"/>
  <c r="AJ16" i="11"/>
  <c r="AJ51" i="11"/>
  <c r="B249" i="11"/>
  <c r="S167" i="11"/>
  <c r="AJ36" i="11"/>
  <c r="AJ12" i="11"/>
  <c r="AJ24" i="11"/>
  <c r="S162" i="11"/>
  <c r="AJ35" i="11"/>
  <c r="AJ32" i="11"/>
  <c r="AJ34" i="11"/>
  <c r="S155" i="11"/>
  <c r="S160" i="11"/>
  <c r="AJ46" i="11"/>
  <c r="AJ11" i="11"/>
  <c r="AJ30" i="11"/>
  <c r="AJ41" i="11"/>
  <c r="AJ22" i="11"/>
  <c r="AJ31" i="11"/>
  <c r="AJ45" i="11"/>
  <c r="AJ39" i="11"/>
  <c r="X116" i="11"/>
  <c r="AJ19" i="11"/>
  <c r="AJ14" i="11"/>
  <c r="S161" i="11"/>
  <c r="AJ29" i="11"/>
  <c r="S164" i="11"/>
  <c r="E215" i="10" l="1"/>
  <c r="D215" i="10"/>
  <c r="C215" i="10"/>
  <c r="E214" i="10"/>
  <c r="D214" i="10"/>
  <c r="C214" i="10"/>
  <c r="CK214" i="10" s="1"/>
  <c r="E213" i="10"/>
  <c r="C213" i="10" s="1"/>
  <c r="D213" i="10"/>
  <c r="CA212" i="10"/>
  <c r="AI212" i="10" s="1"/>
  <c r="E212" i="10"/>
  <c r="D212" i="10"/>
  <c r="C212" i="10"/>
  <c r="CK212" i="10" s="1"/>
  <c r="E211" i="10"/>
  <c r="C211" i="10" s="1"/>
  <c r="CK211" i="10" s="1"/>
  <c r="D211" i="10"/>
  <c r="E210" i="10"/>
  <c r="D210" i="10"/>
  <c r="C210" i="10"/>
  <c r="CK210" i="10" s="1"/>
  <c r="E209" i="10"/>
  <c r="C209" i="10" s="1"/>
  <c r="CA209" i="10" s="1"/>
  <c r="AI209" i="10" s="1"/>
  <c r="D209" i="10"/>
  <c r="E208" i="10"/>
  <c r="C208" i="10" s="1"/>
  <c r="D208" i="10"/>
  <c r="I203" i="10"/>
  <c r="H203" i="10"/>
  <c r="G203" i="10"/>
  <c r="F203" i="10"/>
  <c r="E203" i="10"/>
  <c r="D203" i="10"/>
  <c r="CK202" i="10"/>
  <c r="CA202" i="10"/>
  <c r="J202" i="10" s="1"/>
  <c r="D202" i="10"/>
  <c r="CK201" i="10"/>
  <c r="CA201" i="10"/>
  <c r="J201" i="10" s="1"/>
  <c r="D201" i="10"/>
  <c r="D200" i="10"/>
  <c r="CK199" i="10"/>
  <c r="CA199" i="10"/>
  <c r="J199" i="10" s="1"/>
  <c r="D199" i="10"/>
  <c r="CA198" i="10"/>
  <c r="J198" i="10" s="1"/>
  <c r="D198" i="10"/>
  <c r="CK198" i="10" s="1"/>
  <c r="CK197" i="10"/>
  <c r="CA197" i="10"/>
  <c r="J197" i="10"/>
  <c r="D197" i="10"/>
  <c r="CK196" i="10"/>
  <c r="CA196" i="10"/>
  <c r="J196" i="10" s="1"/>
  <c r="D196" i="10"/>
  <c r="D195" i="10"/>
  <c r="CK194" i="10"/>
  <c r="CA194" i="10"/>
  <c r="J194" i="10" s="1"/>
  <c r="D194" i="10"/>
  <c r="D193" i="10"/>
  <c r="CK193" i="10" s="1"/>
  <c r="D192" i="10"/>
  <c r="CK192" i="10" s="1"/>
  <c r="CK191" i="10"/>
  <c r="CA191" i="10"/>
  <c r="J191" i="10" s="1"/>
  <c r="D191" i="10"/>
  <c r="D190" i="10"/>
  <c r="CK189" i="10"/>
  <c r="CA189" i="10"/>
  <c r="J189" i="10" s="1"/>
  <c r="D189" i="10"/>
  <c r="CK188" i="10"/>
  <c r="CA188" i="10"/>
  <c r="J188" i="10"/>
  <c r="D188" i="10"/>
  <c r="D187" i="10"/>
  <c r="CK187" i="10" s="1"/>
  <c r="CK186" i="10"/>
  <c r="CA186" i="10"/>
  <c r="J186" i="10" s="1"/>
  <c r="D186" i="10"/>
  <c r="D185" i="10"/>
  <c r="CK184" i="10"/>
  <c r="CA184" i="10"/>
  <c r="J184" i="10" s="1"/>
  <c r="D184" i="10"/>
  <c r="CK183" i="10"/>
  <c r="CA183" i="10"/>
  <c r="J183" i="10"/>
  <c r="D183" i="10"/>
  <c r="D182" i="10"/>
  <c r="CK182" i="10" s="1"/>
  <c r="CK181" i="10"/>
  <c r="CA181" i="10"/>
  <c r="J181" i="10" s="1"/>
  <c r="D181" i="10"/>
  <c r="D180" i="10"/>
  <c r="CK179" i="10"/>
  <c r="CA179" i="10"/>
  <c r="J179" i="10" s="1"/>
  <c r="D179" i="10"/>
  <c r="CK178" i="10"/>
  <c r="CA178" i="10"/>
  <c r="J178" i="10"/>
  <c r="D178" i="10"/>
  <c r="D177" i="10"/>
  <c r="CA177" i="10" s="1"/>
  <c r="J177" i="10" s="1"/>
  <c r="CK176" i="10"/>
  <c r="CA176" i="10"/>
  <c r="J176" i="10" s="1"/>
  <c r="D176" i="10"/>
  <c r="D175" i="10"/>
  <c r="CK174" i="10"/>
  <c r="CA174" i="10"/>
  <c r="J174" i="10" s="1"/>
  <c r="D174" i="10"/>
  <c r="D173" i="10"/>
  <c r="CK173" i="10" s="1"/>
  <c r="D172" i="10"/>
  <c r="CA172" i="10" s="1"/>
  <c r="J172" i="10" s="1"/>
  <c r="CK171" i="10"/>
  <c r="CA171" i="10"/>
  <c r="J171" i="10" s="1"/>
  <c r="D171" i="10"/>
  <c r="CA168" i="10"/>
  <c r="D168" i="10"/>
  <c r="D167" i="10"/>
  <c r="CB167" i="10" s="1"/>
  <c r="CL166" i="10"/>
  <c r="CK166" i="10"/>
  <c r="CB166" i="10"/>
  <c r="CA166" i="10"/>
  <c r="D166" i="10"/>
  <c r="D165" i="10"/>
  <c r="D164" i="10"/>
  <c r="CL164" i="10" s="1"/>
  <c r="CL163" i="10"/>
  <c r="CK163" i="10"/>
  <c r="CB163" i="10"/>
  <c r="CA163" i="10"/>
  <c r="S163" i="10"/>
  <c r="D163" i="10"/>
  <c r="CK162" i="10"/>
  <c r="D162" i="10"/>
  <c r="CL162" i="10" s="1"/>
  <c r="CL161" i="10"/>
  <c r="CK161" i="10"/>
  <c r="CB161" i="10"/>
  <c r="CA161" i="10"/>
  <c r="S161" i="10" s="1"/>
  <c r="D161" i="10"/>
  <c r="D160" i="10"/>
  <c r="CA160" i="10" s="1"/>
  <c r="CL159" i="10"/>
  <c r="CK159" i="10"/>
  <c r="CB159" i="10"/>
  <c r="CA159" i="10"/>
  <c r="S159" i="10" s="1"/>
  <c r="D159" i="10"/>
  <c r="CA158" i="10"/>
  <c r="D158" i="10"/>
  <c r="CB157" i="10"/>
  <c r="CA157" i="10"/>
  <c r="S157" i="10"/>
  <c r="D157" i="10"/>
  <c r="D156" i="10"/>
  <c r="CL156" i="10" s="1"/>
  <c r="D155" i="10"/>
  <c r="CL154" i="10"/>
  <c r="CK154" i="10"/>
  <c r="D154" i="10"/>
  <c r="CL153" i="10"/>
  <c r="CK153" i="10"/>
  <c r="CB153" i="10"/>
  <c r="CA153" i="10"/>
  <c r="S153" i="10" s="1"/>
  <c r="D153" i="10"/>
  <c r="CN149" i="10"/>
  <c r="CM149" i="10"/>
  <c r="CL149" i="10"/>
  <c r="CK149" i="10"/>
  <c r="CB149" i="10"/>
  <c r="CA149" i="10"/>
  <c r="I149" i="10"/>
  <c r="CN148" i="10"/>
  <c r="CM148" i="10"/>
  <c r="CL148" i="10"/>
  <c r="CK148" i="10"/>
  <c r="CB148" i="10"/>
  <c r="CA148" i="10"/>
  <c r="I148" i="10" s="1"/>
  <c r="B144" i="10"/>
  <c r="B143" i="10"/>
  <c r="B139" i="10"/>
  <c r="B138" i="10"/>
  <c r="B137" i="10"/>
  <c r="CK130" i="10"/>
  <c r="CA130" i="10"/>
  <c r="M130" i="10"/>
  <c r="D130" i="10"/>
  <c r="D129" i="10"/>
  <c r="CK128" i="10"/>
  <c r="CA128" i="10"/>
  <c r="M128" i="10" s="1"/>
  <c r="D128" i="10"/>
  <c r="D127" i="10"/>
  <c r="CK127" i="10" s="1"/>
  <c r="CK126" i="10"/>
  <c r="CA126" i="10"/>
  <c r="M126" i="10" s="1"/>
  <c r="D126" i="10"/>
  <c r="CK125" i="10"/>
  <c r="CA125" i="10"/>
  <c r="M125" i="10"/>
  <c r="D125" i="10"/>
  <c r="D124" i="10"/>
  <c r="CK123" i="10"/>
  <c r="CA123" i="10"/>
  <c r="M123" i="10"/>
  <c r="D123" i="10"/>
  <c r="CA122" i="10"/>
  <c r="M122" i="10" s="1"/>
  <c r="D122" i="10"/>
  <c r="CK122" i="10" s="1"/>
  <c r="CM118" i="10"/>
  <c r="CL118" i="10"/>
  <c r="CK118" i="10"/>
  <c r="CC118" i="10"/>
  <c r="CB118" i="10"/>
  <c r="X118" i="10" s="1"/>
  <c r="CA118" i="10"/>
  <c r="E118" i="10"/>
  <c r="CK117" i="10"/>
  <c r="CC117" i="10"/>
  <c r="CB117" i="10"/>
  <c r="X117" i="10" s="1"/>
  <c r="CA117" i="10"/>
  <c r="E117" i="10"/>
  <c r="CM117" i="10" s="1"/>
  <c r="CL116" i="10"/>
  <c r="CK116" i="10"/>
  <c r="CB116" i="10"/>
  <c r="E116" i="10"/>
  <c r="CM116" i="10" s="1"/>
  <c r="D112" i="10"/>
  <c r="D111" i="10"/>
  <c r="D109" i="10"/>
  <c r="D108" i="10"/>
  <c r="D107" i="10"/>
  <c r="I98" i="10"/>
  <c r="H98" i="10"/>
  <c r="G98" i="10"/>
  <c r="F98" i="10"/>
  <c r="E98" i="10"/>
  <c r="D98" i="10" s="1"/>
  <c r="D97" i="10"/>
  <c r="CK96" i="10"/>
  <c r="CA96" i="10"/>
  <c r="J96" i="10"/>
  <c r="D96" i="10"/>
  <c r="CK95" i="10"/>
  <c r="CA95" i="10"/>
  <c r="J95" i="10" s="1"/>
  <c r="D95" i="10"/>
  <c r="CK94" i="10"/>
  <c r="D94" i="10"/>
  <c r="CA94" i="10" s="1"/>
  <c r="J94" i="10" s="1"/>
  <c r="D93" i="10"/>
  <c r="CK93" i="10" s="1"/>
  <c r="D92" i="10"/>
  <c r="CA92" i="10" s="1"/>
  <c r="J92" i="10" s="1"/>
  <c r="CK91" i="10"/>
  <c r="CA91" i="10"/>
  <c r="J91" i="10"/>
  <c r="D91" i="10"/>
  <c r="CK90" i="10"/>
  <c r="CA90" i="10"/>
  <c r="J90" i="10" s="1"/>
  <c r="D90" i="10"/>
  <c r="CK89" i="10"/>
  <c r="D89" i="10"/>
  <c r="CA89" i="10" s="1"/>
  <c r="J89" i="10" s="1"/>
  <c r="D88" i="10"/>
  <c r="CK88" i="10" s="1"/>
  <c r="D87" i="10"/>
  <c r="CA87" i="10" s="1"/>
  <c r="J87" i="10" s="1"/>
  <c r="CK86" i="10"/>
  <c r="CA86" i="10"/>
  <c r="J86" i="10"/>
  <c r="D86" i="10"/>
  <c r="CK85" i="10"/>
  <c r="CA85" i="10"/>
  <c r="J85" i="10"/>
  <c r="D85" i="10"/>
  <c r="CK84" i="10"/>
  <c r="D84" i="10"/>
  <c r="CA84" i="10" s="1"/>
  <c r="J84" i="10" s="1"/>
  <c r="D83" i="10"/>
  <c r="CK83" i="10" s="1"/>
  <c r="D82" i="10"/>
  <c r="CA82" i="10" s="1"/>
  <c r="J82" i="10" s="1"/>
  <c r="D81" i="10"/>
  <c r="CK81" i="10" s="1"/>
  <c r="CK80" i="10"/>
  <c r="CA80" i="10"/>
  <c r="J80" i="10"/>
  <c r="D80" i="10"/>
  <c r="CK79" i="10"/>
  <c r="D79" i="10"/>
  <c r="CA79" i="10" s="1"/>
  <c r="J79" i="10" s="1"/>
  <c r="D78" i="10"/>
  <c r="CK78" i="10" s="1"/>
  <c r="D77" i="10"/>
  <c r="CA77" i="10" s="1"/>
  <c r="J77" i="10" s="1"/>
  <c r="CK76" i="10"/>
  <c r="CA76" i="10"/>
  <c r="J76" i="10"/>
  <c r="D76" i="10"/>
  <c r="CK75" i="10"/>
  <c r="CA75" i="10"/>
  <c r="J75" i="10" s="1"/>
  <c r="D75" i="10"/>
  <c r="CK74" i="10"/>
  <c r="D74" i="10"/>
  <c r="CA74" i="10" s="1"/>
  <c r="J74" i="10" s="1"/>
  <c r="D73" i="10"/>
  <c r="CK73" i="10" s="1"/>
  <c r="D72" i="10"/>
  <c r="CA72" i="10" s="1"/>
  <c r="J72" i="10" s="1"/>
  <c r="CK71" i="10"/>
  <c r="CA71" i="10"/>
  <c r="J71" i="10"/>
  <c r="D71" i="10"/>
  <c r="CK70" i="10"/>
  <c r="CA70" i="10"/>
  <c r="J70" i="10" s="1"/>
  <c r="D70" i="10"/>
  <c r="CK69" i="10"/>
  <c r="D69" i="10"/>
  <c r="CA69" i="10" s="1"/>
  <c r="J69" i="10" s="1"/>
  <c r="D68" i="10"/>
  <c r="CK68" i="10" s="1"/>
  <c r="D67" i="10"/>
  <c r="CA67" i="10" s="1"/>
  <c r="J67" i="10" s="1"/>
  <c r="D66" i="10"/>
  <c r="CK66" i="10" s="1"/>
  <c r="D65" i="10"/>
  <c r="CK65" i="10" s="1"/>
  <c r="CK64" i="10"/>
  <c r="CA64" i="10"/>
  <c r="J64" i="10" s="1"/>
  <c r="D64" i="10"/>
  <c r="D63" i="10"/>
  <c r="CK62" i="10"/>
  <c r="CA62" i="10"/>
  <c r="J62" i="10" s="1"/>
  <c r="D62" i="10"/>
  <c r="D61" i="10"/>
  <c r="CK61" i="10" s="1"/>
  <c r="D60" i="10"/>
  <c r="CK60" i="10" s="1"/>
  <c r="CK59" i="10"/>
  <c r="CA59" i="10"/>
  <c r="J59" i="10" s="1"/>
  <c r="D59" i="10"/>
  <c r="D58" i="10"/>
  <c r="CK57" i="10"/>
  <c r="CA57" i="10"/>
  <c r="J57" i="10" s="1"/>
  <c r="D57" i="10"/>
  <c r="CK56" i="10"/>
  <c r="CA56" i="10"/>
  <c r="J56" i="10" s="1"/>
  <c r="D56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D53" i="10" s="1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CR52" i="10"/>
  <c r="CQ52" i="10"/>
  <c r="CN52" i="10"/>
  <c r="CM52" i="10"/>
  <c r="CH52" i="10"/>
  <c r="CG52" i="10"/>
  <c r="CE52" i="10"/>
  <c r="D52" i="10"/>
  <c r="CC52" i="10" s="1"/>
  <c r="D51" i="10"/>
  <c r="CC51" i="10" s="1"/>
  <c r="CR50" i="10"/>
  <c r="CQ50" i="10"/>
  <c r="CP50" i="10"/>
  <c r="CO50" i="10"/>
  <c r="CM50" i="10"/>
  <c r="CE50" i="10"/>
  <c r="CD50" i="10"/>
  <c r="CC50" i="10"/>
  <c r="CB50" i="10"/>
  <c r="D50" i="10"/>
  <c r="CN50" i="10" s="1"/>
  <c r="D49" i="10"/>
  <c r="CR49" i="10" s="1"/>
  <c r="CR48" i="10"/>
  <c r="CQ48" i="10"/>
  <c r="CP48" i="10"/>
  <c r="CO48" i="10"/>
  <c r="CN48" i="10"/>
  <c r="CM48" i="10"/>
  <c r="CL48" i="10"/>
  <c r="CH48" i="10"/>
  <c r="CG48" i="10"/>
  <c r="CF48" i="10"/>
  <c r="CE48" i="10"/>
  <c r="CD48" i="10"/>
  <c r="CC48" i="10"/>
  <c r="CB48" i="10"/>
  <c r="AJ48" i="10" s="1"/>
  <c r="D48" i="10"/>
  <c r="CP47" i="10"/>
  <c r="CO47" i="10"/>
  <c r="CN47" i="10"/>
  <c r="CM47" i="10"/>
  <c r="CG47" i="10"/>
  <c r="CF47" i="10"/>
  <c r="CE47" i="10"/>
  <c r="CD47" i="10"/>
  <c r="CC47" i="10"/>
  <c r="CB47" i="10"/>
  <c r="D47" i="10"/>
  <c r="D46" i="10"/>
  <c r="CH46" i="10" s="1"/>
  <c r="CR45" i="10"/>
  <c r="CQ45" i="10"/>
  <c r="CP45" i="10"/>
  <c r="CO45" i="10"/>
  <c r="CM45" i="10"/>
  <c r="CE45" i="10"/>
  <c r="CD45" i="10"/>
  <c r="CC45" i="10"/>
  <c r="CB45" i="10"/>
  <c r="D45" i="10"/>
  <c r="CN45" i="10" s="1"/>
  <c r="CL44" i="10"/>
  <c r="CH44" i="10"/>
  <c r="CF44" i="10"/>
  <c r="D44" i="10"/>
  <c r="CR43" i="10"/>
  <c r="CQ43" i="10"/>
  <c r="CP43" i="10"/>
  <c r="CO43" i="10"/>
  <c r="CN43" i="10"/>
  <c r="CM43" i="10"/>
  <c r="CL43" i="10"/>
  <c r="CH43" i="10"/>
  <c r="CG43" i="10"/>
  <c r="CF43" i="10"/>
  <c r="CE43" i="10"/>
  <c r="CD43" i="10"/>
  <c r="CC43" i="10"/>
  <c r="CB43" i="10"/>
  <c r="D43" i="10"/>
  <c r="CD42" i="10"/>
  <c r="CC42" i="10"/>
  <c r="D42" i="10"/>
  <c r="CQ41" i="10"/>
  <c r="CL41" i="10"/>
  <c r="D41" i="10"/>
  <c r="CF41" i="10" s="1"/>
  <c r="CR40" i="10"/>
  <c r="CQ40" i="10"/>
  <c r="CP40" i="10"/>
  <c r="CO40" i="10"/>
  <c r="CM40" i="10"/>
  <c r="CE40" i="10"/>
  <c r="CD40" i="10"/>
  <c r="CC40" i="10"/>
  <c r="CB40" i="10"/>
  <c r="D40" i="10"/>
  <c r="CN40" i="10" s="1"/>
  <c r="CR39" i="10"/>
  <c r="CQ39" i="10"/>
  <c r="CP39" i="10"/>
  <c r="D39" i="10"/>
  <c r="CM39" i="10" s="1"/>
  <c r="CR38" i="10"/>
  <c r="CQ38" i="10"/>
  <c r="CP38" i="10"/>
  <c r="CO38" i="10"/>
  <c r="CN38" i="10"/>
  <c r="CM38" i="10"/>
  <c r="CL38" i="10"/>
  <c r="CH38" i="10"/>
  <c r="CG38" i="10"/>
  <c r="CF38" i="10"/>
  <c r="CE38" i="10"/>
  <c r="CD38" i="10"/>
  <c r="CC38" i="10"/>
  <c r="CB38" i="10"/>
  <c r="D38" i="10"/>
  <c r="D37" i="10"/>
  <c r="CP37" i="10" s="1"/>
  <c r="CQ36" i="10"/>
  <c r="CL36" i="10"/>
  <c r="CH36" i="10"/>
  <c r="CG36" i="10"/>
  <c r="CF36" i="10"/>
  <c r="CB36" i="10"/>
  <c r="D36" i="10"/>
  <c r="CR35" i="10"/>
  <c r="CQ35" i="10"/>
  <c r="CP35" i="10"/>
  <c r="CO35" i="10"/>
  <c r="CM35" i="10"/>
  <c r="CE35" i="10"/>
  <c r="CD35" i="10"/>
  <c r="CC35" i="10"/>
  <c r="CB35" i="10"/>
  <c r="D35" i="10"/>
  <c r="CN35" i="10" s="1"/>
  <c r="CR34" i="10"/>
  <c r="CQ34" i="10"/>
  <c r="CP34" i="10"/>
  <c r="CO34" i="10"/>
  <c r="CN34" i="10"/>
  <c r="CM34" i="10"/>
  <c r="CH34" i="10"/>
  <c r="D34" i="10"/>
  <c r="CR33" i="10"/>
  <c r="CQ33" i="10"/>
  <c r="CP33" i="10"/>
  <c r="CO33" i="10"/>
  <c r="CN33" i="10"/>
  <c r="CM33" i="10"/>
  <c r="CL33" i="10"/>
  <c r="CH33" i="10"/>
  <c r="CG33" i="10"/>
  <c r="CF33" i="10"/>
  <c r="CE33" i="10"/>
  <c r="CD33" i="10"/>
  <c r="CC33" i="10"/>
  <c r="CB33" i="10"/>
  <c r="D33" i="10"/>
  <c r="CB32" i="10"/>
  <c r="D32" i="10"/>
  <c r="CQ31" i="10"/>
  <c r="CL31" i="10"/>
  <c r="CH31" i="10"/>
  <c r="CG31" i="10"/>
  <c r="CF31" i="10"/>
  <c r="CC31" i="10"/>
  <c r="CB31" i="10"/>
  <c r="D31" i="10"/>
  <c r="CR30" i="10"/>
  <c r="CQ30" i="10"/>
  <c r="CP30" i="10"/>
  <c r="CO30" i="10"/>
  <c r="CM30" i="10"/>
  <c r="CE30" i="10"/>
  <c r="CD30" i="10"/>
  <c r="CC30" i="10"/>
  <c r="CB30" i="10"/>
  <c r="D30" i="10"/>
  <c r="CN30" i="10" s="1"/>
  <c r="CR29" i="10"/>
  <c r="CQ29" i="10"/>
  <c r="CP29" i="10"/>
  <c r="CO29" i="10"/>
  <c r="CN29" i="10"/>
  <c r="CM29" i="10"/>
  <c r="CL29" i="10"/>
  <c r="CH29" i="10"/>
  <c r="CF29" i="10"/>
  <c r="D29" i="10"/>
  <c r="CR28" i="10"/>
  <c r="CQ28" i="10"/>
  <c r="CP28" i="10"/>
  <c r="CO28" i="10"/>
  <c r="CN28" i="10"/>
  <c r="CM28" i="10"/>
  <c r="CL28" i="10"/>
  <c r="CH28" i="10"/>
  <c r="CG28" i="10"/>
  <c r="CF28" i="10"/>
  <c r="CE28" i="10"/>
  <c r="CD28" i="10"/>
  <c r="CC28" i="10"/>
  <c r="CB28" i="10"/>
  <c r="D28" i="10"/>
  <c r="CP27" i="10"/>
  <c r="CN27" i="10"/>
  <c r="CM27" i="10"/>
  <c r="D27" i="10"/>
  <c r="CD27" i="10" s="1"/>
  <c r="CR26" i="10"/>
  <c r="CQ26" i="10"/>
  <c r="CO26" i="10"/>
  <c r="CG26" i="10"/>
  <c r="CF26" i="10"/>
  <c r="CE26" i="10"/>
  <c r="CD26" i="10"/>
  <c r="D26" i="10"/>
  <c r="CR25" i="10"/>
  <c r="CQ25" i="10"/>
  <c r="CP25" i="10"/>
  <c r="CN25" i="10"/>
  <c r="CL25" i="10"/>
  <c r="D25" i="10"/>
  <c r="CQ24" i="10"/>
  <c r="CM24" i="10"/>
  <c r="CL24" i="10"/>
  <c r="CH24" i="10"/>
  <c r="CG24" i="10"/>
  <c r="CF24" i="10"/>
  <c r="CD24" i="10"/>
  <c r="CC24" i="10"/>
  <c r="CB24" i="10"/>
  <c r="AJ24" i="10" s="1"/>
  <c r="D24" i="10"/>
  <c r="CM23" i="10"/>
  <c r="CL23" i="10"/>
  <c r="CH23" i="10"/>
  <c r="CG23" i="10"/>
  <c r="CB23" i="10"/>
  <c r="D23" i="10"/>
  <c r="CR22" i="10"/>
  <c r="CQ22" i="10"/>
  <c r="CP22" i="10"/>
  <c r="CO22" i="10"/>
  <c r="CM22" i="10"/>
  <c r="CE22" i="10"/>
  <c r="CD22" i="10"/>
  <c r="CC22" i="10"/>
  <c r="CB22" i="10"/>
  <c r="D22" i="10"/>
  <c r="CN22" i="10" s="1"/>
  <c r="CR21" i="10"/>
  <c r="CQ21" i="10"/>
  <c r="CP21" i="10"/>
  <c r="CO21" i="10"/>
  <c r="CN21" i="10"/>
  <c r="CM21" i="10"/>
  <c r="CH21" i="10"/>
  <c r="D21" i="10"/>
  <c r="CR20" i="10"/>
  <c r="CQ20" i="10"/>
  <c r="CO20" i="10"/>
  <c r="CN20" i="10"/>
  <c r="CM20" i="10"/>
  <c r="CL20" i="10"/>
  <c r="CH20" i="10"/>
  <c r="CG20" i="10"/>
  <c r="CF20" i="10"/>
  <c r="CE20" i="10"/>
  <c r="CD20" i="10"/>
  <c r="CC20" i="10"/>
  <c r="CB20" i="10"/>
  <c r="D20" i="10"/>
  <c r="CP20" i="10" s="1"/>
  <c r="CP19" i="10"/>
  <c r="CC19" i="10"/>
  <c r="CB19" i="10"/>
  <c r="D19" i="10"/>
  <c r="D18" i="10"/>
  <c r="CQ18" i="10" s="1"/>
  <c r="CR17" i="10"/>
  <c r="CQ17" i="10"/>
  <c r="CP17" i="10"/>
  <c r="CO17" i="10"/>
  <c r="CM17" i="10"/>
  <c r="CE17" i="10"/>
  <c r="CD17" i="10"/>
  <c r="CC17" i="10"/>
  <c r="CB17" i="10"/>
  <c r="D17" i="10"/>
  <c r="CN17" i="10" s="1"/>
  <c r="CR16" i="10"/>
  <c r="CQ16" i="10"/>
  <c r="CP16" i="10"/>
  <c r="CO16" i="10"/>
  <c r="CN16" i="10"/>
  <c r="CM16" i="10"/>
  <c r="CL16" i="10"/>
  <c r="CH16" i="10"/>
  <c r="CF16" i="10"/>
  <c r="D16" i="10"/>
  <c r="CR15" i="10"/>
  <c r="CQ15" i="10"/>
  <c r="CO15" i="10"/>
  <c r="CN15" i="10"/>
  <c r="CM15" i="10"/>
  <c r="CL15" i="10"/>
  <c r="CH15" i="10"/>
  <c r="CG15" i="10"/>
  <c r="CF15" i="10"/>
  <c r="CE15" i="10"/>
  <c r="CD15" i="10"/>
  <c r="CC15" i="10"/>
  <c r="CB15" i="10"/>
  <c r="AJ15" i="10" s="1"/>
  <c r="D15" i="10"/>
  <c r="CP15" i="10" s="1"/>
  <c r="CO14" i="10"/>
  <c r="CN14" i="10"/>
  <c r="CM14" i="10"/>
  <c r="CG14" i="10"/>
  <c r="D14" i="10"/>
  <c r="CP14" i="10" s="1"/>
  <c r="CQ13" i="10"/>
  <c r="CL13" i="10"/>
  <c r="CH13" i="10"/>
  <c r="CG13" i="10"/>
  <c r="CF13" i="10"/>
  <c r="CC13" i="10"/>
  <c r="CB13" i="10"/>
  <c r="D13" i="10"/>
  <c r="CR12" i="10"/>
  <c r="CQ12" i="10"/>
  <c r="CP12" i="10"/>
  <c r="CO12" i="10"/>
  <c r="CM12" i="10"/>
  <c r="CE12" i="10"/>
  <c r="CD12" i="10"/>
  <c r="CC12" i="10"/>
  <c r="CB12" i="10"/>
  <c r="D12" i="10"/>
  <c r="CN12" i="10" s="1"/>
  <c r="CR11" i="10"/>
  <c r="CQ11" i="10"/>
  <c r="CP11" i="10"/>
  <c r="CO11" i="10"/>
  <c r="CN11" i="10"/>
  <c r="CM11" i="10"/>
  <c r="CH11" i="10"/>
  <c r="CG11" i="10"/>
  <c r="CE11" i="10"/>
  <c r="D11" i="10"/>
  <c r="CF11" i="10" s="1"/>
  <c r="A5" i="10"/>
  <c r="A4" i="10"/>
  <c r="A3" i="10"/>
  <c r="A2" i="10"/>
  <c r="CA208" i="10" l="1"/>
  <c r="AI208" i="10" s="1"/>
  <c r="CK208" i="10"/>
  <c r="CK213" i="10"/>
  <c r="CA213" i="10"/>
  <c r="AI213" i="10" s="1"/>
  <c r="CA195" i="10"/>
  <c r="J195" i="10" s="1"/>
  <c r="CK195" i="10"/>
  <c r="CB18" i="10"/>
  <c r="AJ20" i="10"/>
  <c r="CQ42" i="10"/>
  <c r="CR42" i="10"/>
  <c r="CL42" i="10"/>
  <c r="CH42" i="10"/>
  <c r="CA83" i="10"/>
  <c r="J83" i="10" s="1"/>
  <c r="CA167" i="10"/>
  <c r="S167" i="10" s="1"/>
  <c r="CA182" i="10"/>
  <c r="J182" i="10" s="1"/>
  <c r="CC18" i="10"/>
  <c r="CK97" i="10"/>
  <c r="CA97" i="10"/>
  <c r="CK124" i="10"/>
  <c r="CA124" i="10"/>
  <c r="M124" i="10" s="1"/>
  <c r="CB158" i="10"/>
  <c r="S158" i="10" s="1"/>
  <c r="CL158" i="10"/>
  <c r="CK158" i="10"/>
  <c r="CA211" i="10"/>
  <c r="AI211" i="10" s="1"/>
  <c r="CR13" i="10"/>
  <c r="A249" i="10"/>
  <c r="CP13" i="10"/>
  <c r="CO13" i="10"/>
  <c r="CM13" i="10"/>
  <c r="CN13" i="10"/>
  <c r="CE13" i="10"/>
  <c r="CD13" i="10"/>
  <c r="AJ13" i="10" s="1"/>
  <c r="CF18" i="10"/>
  <c r="CP24" i="10"/>
  <c r="CN24" i="10"/>
  <c r="CP26" i="10"/>
  <c r="CN26" i="10"/>
  <c r="CH26" i="10"/>
  <c r="CM26" i="10"/>
  <c r="CL26" i="10"/>
  <c r="CC26" i="10"/>
  <c r="CB26" i="10"/>
  <c r="AJ28" i="10"/>
  <c r="AJ40" i="10"/>
  <c r="CB42" i="10"/>
  <c r="CK77" i="10"/>
  <c r="CK168" i="10"/>
  <c r="CB168" i="10"/>
  <c r="S168" i="10" s="1"/>
  <c r="CL168" i="10"/>
  <c r="CQ32" i="10"/>
  <c r="CR32" i="10"/>
  <c r="CL32" i="10"/>
  <c r="B249" i="10" s="1"/>
  <c r="CH32" i="10"/>
  <c r="CC37" i="10"/>
  <c r="CF42" i="10"/>
  <c r="CF49" i="10"/>
  <c r="CA65" i="10"/>
  <c r="J65" i="10" s="1"/>
  <c r="CK177" i="10"/>
  <c r="CQ19" i="10"/>
  <c r="CR19" i="10"/>
  <c r="CL19" i="10"/>
  <c r="CH19" i="10"/>
  <c r="CD37" i="10"/>
  <c r="CG42" i="10"/>
  <c r="CG44" i="10"/>
  <c r="CE44" i="10"/>
  <c r="CD44" i="10"/>
  <c r="CC44" i="10"/>
  <c r="CB44" i="10"/>
  <c r="AJ44" i="10" s="1"/>
  <c r="CH49" i="10"/>
  <c r="CK72" i="10"/>
  <c r="CK92" i="10"/>
  <c r="CB154" i="10"/>
  <c r="CA154" i="10"/>
  <c r="S154" i="10" s="1"/>
  <c r="CR18" i="10"/>
  <c r="CP18" i="10"/>
  <c r="CO18" i="10"/>
  <c r="CN18" i="10"/>
  <c r="CM18" i="10"/>
  <c r="CE18" i="10"/>
  <c r="CD18" i="10"/>
  <c r="CH18" i="10"/>
  <c r="CA190" i="10"/>
  <c r="J190" i="10" s="1"/>
  <c r="CK190" i="10"/>
  <c r="CR51" i="10"/>
  <c r="CQ51" i="10"/>
  <c r="CP51" i="10"/>
  <c r="CO51" i="10"/>
  <c r="CF51" i="10"/>
  <c r="CE51" i="10"/>
  <c r="CA78" i="10"/>
  <c r="J78" i="10" s="1"/>
  <c r="CL49" i="10"/>
  <c r="CC32" i="10"/>
  <c r="AJ32" i="10" s="1"/>
  <c r="CF37" i="10"/>
  <c r="CA185" i="10"/>
  <c r="J185" i="10" s="1"/>
  <c r="CK185" i="10"/>
  <c r="CD32" i="10"/>
  <c r="CO42" i="10"/>
  <c r="CK164" i="10"/>
  <c r="CD19" i="10"/>
  <c r="CK172" i="10"/>
  <c r="CL167" i="10"/>
  <c r="CK167" i="10"/>
  <c r="CG18" i="10"/>
  <c r="CD51" i="10"/>
  <c r="AJ51" i="10" s="1"/>
  <c r="CA66" i="10"/>
  <c r="CG37" i="10"/>
  <c r="CB46" i="10"/>
  <c r="AJ46" i="10" s="1"/>
  <c r="CH51" i="10"/>
  <c r="CA73" i="10"/>
  <c r="J73" i="10" s="1"/>
  <c r="CA192" i="10"/>
  <c r="J192" i="10" s="1"/>
  <c r="CR14" i="10"/>
  <c r="CQ14" i="10"/>
  <c r="CL14" i="10"/>
  <c r="CH14" i="10"/>
  <c r="CP42" i="10"/>
  <c r="CR24" i="10"/>
  <c r="CN37" i="10"/>
  <c r="CF39" i="10"/>
  <c r="CM44" i="10"/>
  <c r="CF46" i="10"/>
  <c r="CP49" i="10"/>
  <c r="CB160" i="10"/>
  <c r="S160" i="10" s="1"/>
  <c r="CK209" i="10"/>
  <c r="CB14" i="10"/>
  <c r="CF19" i="10"/>
  <c r="CB27" i="10"/>
  <c r="AJ27" i="10" s="1"/>
  <c r="CG32" i="10"/>
  <c r="CO37" i="10"/>
  <c r="CB41" i="10"/>
  <c r="CQ49" i="10"/>
  <c r="CA156" i="10"/>
  <c r="CK160" i="10"/>
  <c r="CC14" i="10"/>
  <c r="CG19" i="10"/>
  <c r="CR23" i="10"/>
  <c r="CQ23" i="10"/>
  <c r="CN23" i="10"/>
  <c r="CP23" i="10"/>
  <c r="CF23" i="10"/>
  <c r="CD23" i="10"/>
  <c r="CC27" i="10"/>
  <c r="CM32" i="10"/>
  <c r="CR36" i="10"/>
  <c r="CP36" i="10"/>
  <c r="CO36" i="10"/>
  <c r="CM36" i="10"/>
  <c r="CN36" i="10"/>
  <c r="CE36" i="10"/>
  <c r="CD36" i="10"/>
  <c r="CL39" i="10"/>
  <c r="CC41" i="10"/>
  <c r="CO44" i="10"/>
  <c r="CA61" i="10"/>
  <c r="J61" i="10" s="1"/>
  <c r="CA81" i="10"/>
  <c r="J81" i="10" s="1"/>
  <c r="CB156" i="10"/>
  <c r="CL160" i="10"/>
  <c r="S166" i="10"/>
  <c r="CA173" i="10"/>
  <c r="J173" i="10" s="1"/>
  <c r="CA180" i="10"/>
  <c r="J180" i="10" s="1"/>
  <c r="CK180" i="10"/>
  <c r="CA193" i="10"/>
  <c r="J193" i="10" s="1"/>
  <c r="CQ37" i="10"/>
  <c r="CR37" i="10"/>
  <c r="CL37" i="10"/>
  <c r="CH37" i="10"/>
  <c r="CG49" i="10"/>
  <c r="CE49" i="10"/>
  <c r="CD49" i="10"/>
  <c r="CC49" i="10"/>
  <c r="CB49" i="10"/>
  <c r="CB37" i="10"/>
  <c r="CE42" i="10"/>
  <c r="CE37" i="10"/>
  <c r="CR46" i="10"/>
  <c r="CP46" i="10"/>
  <c r="CM46" i="10"/>
  <c r="CO46" i="10"/>
  <c r="CN46" i="10"/>
  <c r="CE46" i="10"/>
  <c r="CD46" i="10"/>
  <c r="CG51" i="10"/>
  <c r="CN49" i="10"/>
  <c r="CE32" i="10"/>
  <c r="CF32" i="10"/>
  <c r="CN51" i="10"/>
  <c r="CK67" i="10"/>
  <c r="CK87" i="10"/>
  <c r="CA127" i="10"/>
  <c r="M127" i="10" s="1"/>
  <c r="CL165" i="10"/>
  <c r="CK165" i="10"/>
  <c r="CA165" i="10"/>
  <c r="CB165" i="10"/>
  <c r="CA200" i="10"/>
  <c r="J200" i="10" s="1"/>
  <c r="CK200" i="10"/>
  <c r="CG21" i="10"/>
  <c r="CE21" i="10"/>
  <c r="CD21" i="10"/>
  <c r="CB21" i="10"/>
  <c r="CC21" i="10"/>
  <c r="CH25" i="10"/>
  <c r="CF25" i="10"/>
  <c r="CD25" i="10"/>
  <c r="CC25" i="10"/>
  <c r="CB25" i="10"/>
  <c r="CG34" i="10"/>
  <c r="CE34" i="10"/>
  <c r="CB34" i="10"/>
  <c r="CD34" i="10"/>
  <c r="CC34" i="10"/>
  <c r="CH39" i="10"/>
  <c r="AJ43" i="10"/>
  <c r="CN44" i="10"/>
  <c r="CG46" i="10"/>
  <c r="CP52" i="10"/>
  <c r="CO52" i="10"/>
  <c r="CD14" i="10"/>
  <c r="CM19" i="10"/>
  <c r="CF21" i="10"/>
  <c r="CG25" i="10"/>
  <c r="CN32" i="10"/>
  <c r="CF34" i="10"/>
  <c r="CP44" i="10"/>
  <c r="CL46" i="10"/>
  <c r="CD52" i="10"/>
  <c r="AJ52" i="10" s="1"/>
  <c r="CA68" i="10"/>
  <c r="J68" i="10" s="1"/>
  <c r="CA88" i="10"/>
  <c r="J88" i="10" s="1"/>
  <c r="CA116" i="10"/>
  <c r="CK156" i="10"/>
  <c r="CA187" i="10"/>
  <c r="J187" i="10" s="1"/>
  <c r="CA214" i="10"/>
  <c r="AI214" i="10" s="1"/>
  <c r="CL18" i="10"/>
  <c r="CM42" i="10"/>
  <c r="CM49" i="10"/>
  <c r="CG39" i="10"/>
  <c r="CE39" i="10"/>
  <c r="CD39" i="10"/>
  <c r="CC39" i="10"/>
  <c r="CB39" i="10"/>
  <c r="CA60" i="10"/>
  <c r="J60" i="10" s="1"/>
  <c r="CO49" i="10"/>
  <c r="CE19" i="10"/>
  <c r="CA58" i="10"/>
  <c r="J58" i="10" s="1"/>
  <c r="CK58" i="10"/>
  <c r="CB164" i="10"/>
  <c r="CA164" i="10"/>
  <c r="S164" i="10" s="1"/>
  <c r="CN42" i="10"/>
  <c r="CA93" i="10"/>
  <c r="J93" i="10" s="1"/>
  <c r="CQ27" i="10"/>
  <c r="CR27" i="10"/>
  <c r="CH27" i="10"/>
  <c r="CG27" i="10"/>
  <c r="CM37" i="10"/>
  <c r="CR41" i="10"/>
  <c r="CP41" i="10"/>
  <c r="CO41" i="10"/>
  <c r="CM41" i="10"/>
  <c r="CN41" i="10"/>
  <c r="CE41" i="10"/>
  <c r="CD41" i="10"/>
  <c r="CC46" i="10"/>
  <c r="CM51" i="10"/>
  <c r="CL155" i="10"/>
  <c r="CK155" i="10"/>
  <c r="CA155" i="10"/>
  <c r="CB155" i="10"/>
  <c r="CE14" i="10"/>
  <c r="CN19" i="10"/>
  <c r="CF27" i="10"/>
  <c r="CG29" i="10"/>
  <c r="CE29" i="10"/>
  <c r="CD29" i="10"/>
  <c r="CC29" i="10"/>
  <c r="CB29" i="10"/>
  <c r="CO32" i="10"/>
  <c r="AJ38" i="10"/>
  <c r="CN39" i="10"/>
  <c r="CG41" i="10"/>
  <c r="CQ44" i="10"/>
  <c r="CQ46" i="10"/>
  <c r="CF14" i="10"/>
  <c r="CG16" i="10"/>
  <c r="CE16" i="10"/>
  <c r="CB16" i="10"/>
  <c r="CD16" i="10"/>
  <c r="CC16" i="10"/>
  <c r="CO19" i="10"/>
  <c r="CL21" i="10"/>
  <c r="CC23" i="10"/>
  <c r="AJ23" i="10" s="1"/>
  <c r="CM25" i="10"/>
  <c r="CL27" i="10"/>
  <c r="CR31" i="10"/>
  <c r="CP31" i="10"/>
  <c r="CO31" i="10"/>
  <c r="CN31" i="10"/>
  <c r="CM31" i="10"/>
  <c r="CE31" i="10"/>
  <c r="CD31" i="10"/>
  <c r="CP32" i="10"/>
  <c r="CL34" i="10"/>
  <c r="CC36" i="10"/>
  <c r="AJ36" i="10" s="1"/>
  <c r="CO39" i="10"/>
  <c r="CH41" i="10"/>
  <c r="CR44" i="10"/>
  <c r="CQ47" i="10"/>
  <c r="CR47" i="10"/>
  <c r="CL47" i="10"/>
  <c r="CH47" i="10"/>
  <c r="AJ47" i="10" s="1"/>
  <c r="CF52" i="10"/>
  <c r="CK82" i="10"/>
  <c r="CC116" i="10"/>
  <c r="CK129" i="10"/>
  <c r="CA129" i="10"/>
  <c r="M129" i="10" s="1"/>
  <c r="CL157" i="10"/>
  <c r="CK157" i="10"/>
  <c r="CA210" i="10"/>
  <c r="AI210" i="10" s="1"/>
  <c r="CK215" i="10"/>
  <c r="CA215" i="10"/>
  <c r="AI215" i="10" s="1"/>
  <c r="AJ33" i="10"/>
  <c r="AJ45" i="10"/>
  <c r="CK63" i="10"/>
  <c r="CA63" i="10"/>
  <c r="J63" i="10" s="1"/>
  <c r="CK175" i="10"/>
  <c r="CA175" i="10"/>
  <c r="J175" i="10" s="1"/>
  <c r="CF22" i="10"/>
  <c r="AJ22" i="10" s="1"/>
  <c r="CF35" i="10"/>
  <c r="AJ35" i="10" s="1"/>
  <c r="CG12" i="10"/>
  <c r="CG17" i="10"/>
  <c r="CG22" i="10"/>
  <c r="CG30" i="10"/>
  <c r="CG35" i="10"/>
  <c r="CG40" i="10"/>
  <c r="CG45" i="10"/>
  <c r="CG50" i="10"/>
  <c r="CL117" i="10"/>
  <c r="CF17" i="10"/>
  <c r="AJ17" i="10" s="1"/>
  <c r="CF30" i="10"/>
  <c r="CF40" i="10"/>
  <c r="CF45" i="10"/>
  <c r="CF50" i="10"/>
  <c r="AJ50" i="10" s="1"/>
  <c r="CC11" i="10"/>
  <c r="AJ11" i="10" s="1"/>
  <c r="CH12" i="10"/>
  <c r="AJ12" i="10" s="1"/>
  <c r="CH17" i="10"/>
  <c r="CH22" i="10"/>
  <c r="CH30" i="10"/>
  <c r="AJ30" i="10" s="1"/>
  <c r="CH35" i="10"/>
  <c r="CH40" i="10"/>
  <c r="CH45" i="10"/>
  <c r="CH50" i="10"/>
  <c r="CA162" i="10"/>
  <c r="CF12" i="10"/>
  <c r="CD11" i="10"/>
  <c r="CL12" i="10"/>
  <c r="CL17" i="10"/>
  <c r="CL22" i="10"/>
  <c r="CL30" i="10"/>
  <c r="CL35" i="10"/>
  <c r="CL40" i="10"/>
  <c r="CL45" i="10"/>
  <c r="CL50" i="10"/>
  <c r="CB162" i="10"/>
  <c r="AJ16" i="10" l="1"/>
  <c r="S155" i="10"/>
  <c r="AJ25" i="10"/>
  <c r="AJ31" i="10"/>
  <c r="AJ39" i="10"/>
  <c r="AJ21" i="10"/>
  <c r="AJ42" i="10"/>
  <c r="AJ14" i="10"/>
  <c r="AJ19" i="10"/>
  <c r="AJ26" i="10"/>
  <c r="AJ18" i="10"/>
  <c r="AJ29" i="10"/>
  <c r="S165" i="10"/>
  <c r="AJ37" i="10"/>
  <c r="S162" i="10"/>
  <c r="S156" i="10"/>
  <c r="AJ49" i="10"/>
  <c r="AJ41" i="10"/>
  <c r="X116" i="10"/>
  <c r="AJ34" i="10"/>
  <c r="CA215" i="9" l="1"/>
  <c r="AI215" i="9" s="1"/>
  <c r="E215" i="9"/>
  <c r="D215" i="9"/>
  <c r="C215" i="9" s="1"/>
  <c r="CK215" i="9" s="1"/>
  <c r="CA214" i="9"/>
  <c r="AI214" i="9" s="1"/>
  <c r="E214" i="9"/>
  <c r="D214" i="9"/>
  <c r="C214" i="9"/>
  <c r="CK214" i="9" s="1"/>
  <c r="E213" i="9"/>
  <c r="D213" i="9"/>
  <c r="C213" i="9"/>
  <c r="E212" i="9"/>
  <c r="D212" i="9"/>
  <c r="C212" i="9"/>
  <c r="E211" i="9"/>
  <c r="C211" i="9" s="1"/>
  <c r="D211" i="9"/>
  <c r="E210" i="9"/>
  <c r="D210" i="9"/>
  <c r="C210" i="9"/>
  <c r="CK210" i="9" s="1"/>
  <c r="E209" i="9"/>
  <c r="D209" i="9"/>
  <c r="C209" i="9"/>
  <c r="E208" i="9"/>
  <c r="D208" i="9"/>
  <c r="C208" i="9"/>
  <c r="CK208" i="9" s="1"/>
  <c r="I203" i="9"/>
  <c r="H203" i="9"/>
  <c r="G203" i="9"/>
  <c r="F203" i="9"/>
  <c r="D203" i="9" s="1"/>
  <c r="E203" i="9"/>
  <c r="CK202" i="9"/>
  <c r="D202" i="9"/>
  <c r="CA202" i="9" s="1"/>
  <c r="J202" i="9" s="1"/>
  <c r="D201" i="9"/>
  <c r="CA200" i="9"/>
  <c r="J200" i="9"/>
  <c r="D200" i="9"/>
  <c r="CK200" i="9" s="1"/>
  <c r="CA199" i="9"/>
  <c r="J199" i="9" s="1"/>
  <c r="D199" i="9"/>
  <c r="CK199" i="9" s="1"/>
  <c r="CA198" i="9"/>
  <c r="J198" i="9" s="1"/>
  <c r="D198" i="9"/>
  <c r="CK198" i="9" s="1"/>
  <c r="CK197" i="9"/>
  <c r="D197" i="9"/>
  <c r="CA197" i="9" s="1"/>
  <c r="J197" i="9" s="1"/>
  <c r="D196" i="9"/>
  <c r="CA195" i="9"/>
  <c r="J195" i="9"/>
  <c r="D195" i="9"/>
  <c r="CK195" i="9" s="1"/>
  <c r="D194" i="9"/>
  <c r="CK194" i="9" s="1"/>
  <c r="D193" i="9"/>
  <c r="CK193" i="9" s="1"/>
  <c r="D192" i="9"/>
  <c r="D191" i="9"/>
  <c r="CA190" i="9"/>
  <c r="J190" i="9"/>
  <c r="D190" i="9"/>
  <c r="CK190" i="9" s="1"/>
  <c r="D189" i="9"/>
  <c r="CK189" i="9" s="1"/>
  <c r="CA188" i="9"/>
  <c r="J188" i="9"/>
  <c r="D188" i="9"/>
  <c r="CK188" i="9" s="1"/>
  <c r="D187" i="9"/>
  <c r="D186" i="9"/>
  <c r="CA185" i="9"/>
  <c r="J185" i="9"/>
  <c r="D185" i="9"/>
  <c r="CK185" i="9" s="1"/>
  <c r="D184" i="9"/>
  <c r="CK184" i="9" s="1"/>
  <c r="CA183" i="9"/>
  <c r="J183" i="9" s="1"/>
  <c r="D183" i="9"/>
  <c r="CK183" i="9" s="1"/>
  <c r="CK182" i="9"/>
  <c r="D182" i="9"/>
  <c r="CA182" i="9" s="1"/>
  <c r="J182" i="9" s="1"/>
  <c r="D181" i="9"/>
  <c r="CA180" i="9"/>
  <c r="J180" i="9"/>
  <c r="D180" i="9"/>
  <c r="CK180" i="9" s="1"/>
  <c r="CA179" i="9"/>
  <c r="J179" i="9" s="1"/>
  <c r="D179" i="9"/>
  <c r="CK179" i="9" s="1"/>
  <c r="D178" i="9"/>
  <c r="CK178" i="9" s="1"/>
  <c r="CK177" i="9"/>
  <c r="D177" i="9"/>
  <c r="CA177" i="9" s="1"/>
  <c r="J177" i="9" s="1"/>
  <c r="D176" i="9"/>
  <c r="CA175" i="9"/>
  <c r="J175" i="9"/>
  <c r="D175" i="9"/>
  <c r="CK175" i="9" s="1"/>
  <c r="D174" i="9"/>
  <c r="CK174" i="9" s="1"/>
  <c r="D173" i="9"/>
  <c r="D172" i="9"/>
  <c r="D171" i="9"/>
  <c r="CB168" i="9"/>
  <c r="D168" i="9"/>
  <c r="CB167" i="9"/>
  <c r="D167" i="9"/>
  <c r="CL167" i="9" s="1"/>
  <c r="CL166" i="9"/>
  <c r="CK166" i="9"/>
  <c r="CB166" i="9"/>
  <c r="CA166" i="9"/>
  <c r="S166" i="9" s="1"/>
  <c r="D166" i="9"/>
  <c r="CL165" i="9"/>
  <c r="CK165" i="9"/>
  <c r="CA165" i="9"/>
  <c r="S165" i="9"/>
  <c r="D165" i="9"/>
  <c r="CB165" i="9" s="1"/>
  <c r="CK164" i="9"/>
  <c r="CA164" i="9"/>
  <c r="D164" i="9"/>
  <c r="CB163" i="9"/>
  <c r="D163" i="9"/>
  <c r="CL163" i="9" s="1"/>
  <c r="D162" i="9"/>
  <c r="CL161" i="9"/>
  <c r="D161" i="9"/>
  <c r="D160" i="9"/>
  <c r="CK159" i="9"/>
  <c r="D159" i="9"/>
  <c r="CK158" i="9"/>
  <c r="D158" i="9"/>
  <c r="D157" i="9"/>
  <c r="CL156" i="9"/>
  <c r="CK156" i="9"/>
  <c r="CB156" i="9"/>
  <c r="CA156" i="9"/>
  <c r="S156" i="9" s="1"/>
  <c r="D156" i="9"/>
  <c r="CL155" i="9"/>
  <c r="CK155" i="9"/>
  <c r="CA155" i="9"/>
  <c r="S155" i="9" s="1"/>
  <c r="D155" i="9"/>
  <c r="CB155" i="9" s="1"/>
  <c r="CK154" i="9"/>
  <c r="CA154" i="9"/>
  <c r="D154" i="9"/>
  <c r="D153" i="9"/>
  <c r="CN149" i="9"/>
  <c r="CM149" i="9"/>
  <c r="CL149" i="9"/>
  <c r="CK149" i="9"/>
  <c r="CB149" i="9"/>
  <c r="CA149" i="9"/>
  <c r="I149" i="9"/>
  <c r="CN148" i="9"/>
  <c r="CM148" i="9"/>
  <c r="CL148" i="9"/>
  <c r="CK148" i="9"/>
  <c r="CB148" i="9"/>
  <c r="CA148" i="9"/>
  <c r="I148" i="9" s="1"/>
  <c r="B144" i="9"/>
  <c r="B143" i="9"/>
  <c r="B139" i="9"/>
  <c r="B138" i="9"/>
  <c r="B137" i="9"/>
  <c r="D130" i="9"/>
  <c r="CA130" i="9" s="1"/>
  <c r="M130" i="9" s="1"/>
  <c r="CK129" i="9"/>
  <c r="D129" i="9"/>
  <c r="CA129" i="9" s="1"/>
  <c r="M129" i="9" s="1"/>
  <c r="D128" i="9"/>
  <c r="CK127" i="9"/>
  <c r="CA127" i="9"/>
  <c r="M127" i="9" s="1"/>
  <c r="D127" i="9"/>
  <c r="CK126" i="9"/>
  <c r="CA126" i="9"/>
  <c r="M126" i="9"/>
  <c r="D126" i="9"/>
  <c r="D125" i="9"/>
  <c r="CA125" i="9" s="1"/>
  <c r="M125" i="9" s="1"/>
  <c r="D124" i="9"/>
  <c r="D123" i="9"/>
  <c r="D122" i="9"/>
  <c r="CM118" i="9"/>
  <c r="CL118" i="9"/>
  <c r="CC118" i="9"/>
  <c r="E118" i="9"/>
  <c r="CA118" i="9" s="1"/>
  <c r="CM117" i="9"/>
  <c r="CC117" i="9"/>
  <c r="E117" i="9"/>
  <c r="E116" i="9"/>
  <c r="D112" i="9"/>
  <c r="D111" i="9"/>
  <c r="D109" i="9"/>
  <c r="D108" i="9"/>
  <c r="D107" i="9"/>
  <c r="I98" i="9"/>
  <c r="H98" i="9"/>
  <c r="D98" i="9" s="1"/>
  <c r="G98" i="9"/>
  <c r="F98" i="9"/>
  <c r="E98" i="9"/>
  <c r="D97" i="9"/>
  <c r="CK97" i="9" s="1"/>
  <c r="CK96" i="9"/>
  <c r="CA96" i="9"/>
  <c r="J96" i="9" s="1"/>
  <c r="D96" i="9"/>
  <c r="CK95" i="9"/>
  <c r="CA95" i="9"/>
  <c r="J95" i="9" s="1"/>
  <c r="D95" i="9"/>
  <c r="D94" i="9"/>
  <c r="CK94" i="9" s="1"/>
  <c r="CK93" i="9"/>
  <c r="CA93" i="9"/>
  <c r="J93" i="9" s="1"/>
  <c r="D93" i="9"/>
  <c r="CA92" i="9"/>
  <c r="J92" i="9" s="1"/>
  <c r="D92" i="9"/>
  <c r="CK92" i="9" s="1"/>
  <c r="D91" i="9"/>
  <c r="CK91" i="9" s="1"/>
  <c r="CK90" i="9"/>
  <c r="CA90" i="9"/>
  <c r="J90" i="9"/>
  <c r="D90" i="9"/>
  <c r="CA89" i="9"/>
  <c r="J89" i="9"/>
  <c r="D89" i="9"/>
  <c r="CK89" i="9" s="1"/>
  <c r="CK88" i="9"/>
  <c r="CA88" i="9"/>
  <c r="J88" i="9" s="1"/>
  <c r="D88" i="9"/>
  <c r="D87" i="9"/>
  <c r="D86" i="9"/>
  <c r="CK85" i="9"/>
  <c r="CA85" i="9"/>
  <c r="J85" i="9" s="1"/>
  <c r="D85" i="9"/>
  <c r="D84" i="9"/>
  <c r="CK84" i="9" s="1"/>
  <c r="CK83" i="9"/>
  <c r="CA83" i="9"/>
  <c r="J83" i="9" s="1"/>
  <c r="D83" i="9"/>
  <c r="CK82" i="9"/>
  <c r="CA82" i="9"/>
  <c r="J82" i="9"/>
  <c r="D82" i="9"/>
  <c r="CA81" i="9"/>
  <c r="J81" i="9" s="1"/>
  <c r="D81" i="9"/>
  <c r="CK81" i="9" s="1"/>
  <c r="CK80" i="9"/>
  <c r="CA80" i="9"/>
  <c r="J80" i="9"/>
  <c r="D80" i="9"/>
  <c r="D79" i="9"/>
  <c r="CK78" i="9"/>
  <c r="CA78" i="9"/>
  <c r="J78" i="9" s="1"/>
  <c r="D78" i="9"/>
  <c r="CA77" i="9"/>
  <c r="J77" i="9" s="1"/>
  <c r="D77" i="9"/>
  <c r="CK77" i="9" s="1"/>
  <c r="D76" i="9"/>
  <c r="CA76" i="9" s="1"/>
  <c r="J76" i="9" s="1"/>
  <c r="CK75" i="9"/>
  <c r="CA75" i="9"/>
  <c r="J75" i="9"/>
  <c r="D75" i="9"/>
  <c r="CA74" i="9"/>
  <c r="J74" i="9"/>
  <c r="D74" i="9"/>
  <c r="CK74" i="9" s="1"/>
  <c r="CK73" i="9"/>
  <c r="CA73" i="9"/>
  <c r="J73" i="9" s="1"/>
  <c r="D73" i="9"/>
  <c r="CK72" i="9"/>
  <c r="CA72" i="9"/>
  <c r="J72" i="9" s="1"/>
  <c r="D72" i="9"/>
  <c r="CK71" i="9"/>
  <c r="CA71" i="9"/>
  <c r="J71" i="9"/>
  <c r="D71" i="9"/>
  <c r="CK70" i="9"/>
  <c r="CA70" i="9"/>
  <c r="J70" i="9" s="1"/>
  <c r="D70" i="9"/>
  <c r="D69" i="9"/>
  <c r="CK69" i="9" s="1"/>
  <c r="CK68" i="9"/>
  <c r="CA68" i="9"/>
  <c r="J68" i="9" s="1"/>
  <c r="D68" i="9"/>
  <c r="D67" i="9"/>
  <c r="CK67" i="9" s="1"/>
  <c r="CA66" i="9"/>
  <c r="D66" i="9"/>
  <c r="CK66" i="9" s="1"/>
  <c r="CK65" i="9"/>
  <c r="CA65" i="9"/>
  <c r="J65" i="9" s="1"/>
  <c r="D65" i="9"/>
  <c r="D64" i="9"/>
  <c r="CK63" i="9"/>
  <c r="CA63" i="9"/>
  <c r="J63" i="9"/>
  <c r="D63" i="9"/>
  <c r="CA62" i="9"/>
  <c r="J62" i="9" s="1"/>
  <c r="D62" i="9"/>
  <c r="CK62" i="9" s="1"/>
  <c r="D61" i="9"/>
  <c r="CA61" i="9" s="1"/>
  <c r="J61" i="9" s="1"/>
  <c r="CA60" i="9"/>
  <c r="J60" i="9" s="1"/>
  <c r="D60" i="9"/>
  <c r="CK60" i="9" s="1"/>
  <c r="D59" i="9"/>
  <c r="CK58" i="9"/>
  <c r="CA58" i="9"/>
  <c r="J58" i="9" s="1"/>
  <c r="D58" i="9"/>
  <c r="CA57" i="9"/>
  <c r="J57" i="9"/>
  <c r="D57" i="9"/>
  <c r="CK57" i="9" s="1"/>
  <c r="CK56" i="9"/>
  <c r="D56" i="9"/>
  <c r="CA56" i="9" s="1"/>
  <c r="J56" i="9" s="1"/>
  <c r="AI53" i="9"/>
  <c r="AH53" i="9"/>
  <c r="AG53" i="9"/>
  <c r="AF53" i="9"/>
  <c r="AE53" i="9"/>
  <c r="AD53" i="9"/>
  <c r="AC53" i="9"/>
  <c r="AB53" i="9"/>
  <c r="AA53" i="9"/>
  <c r="Z53" i="9"/>
  <c r="Y53" i="9"/>
  <c r="X53" i="9"/>
  <c r="W53" i="9"/>
  <c r="V53" i="9"/>
  <c r="U53" i="9"/>
  <c r="T53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CQ52" i="9"/>
  <c r="CP52" i="9"/>
  <c r="CO52" i="9"/>
  <c r="CN52" i="9"/>
  <c r="CM52" i="9"/>
  <c r="CH52" i="9"/>
  <c r="CG52" i="9"/>
  <c r="CF52" i="9"/>
  <c r="CE52" i="9"/>
  <c r="CD52" i="9"/>
  <c r="CC52" i="9"/>
  <c r="D52" i="9"/>
  <c r="CR52" i="9" s="1"/>
  <c r="D51" i="9"/>
  <c r="CN51" i="9" s="1"/>
  <c r="D50" i="9"/>
  <c r="CP49" i="9"/>
  <c r="CM49" i="9"/>
  <c r="CL49" i="9"/>
  <c r="D49" i="9"/>
  <c r="D48" i="9"/>
  <c r="CQ48" i="9" s="1"/>
  <c r="CR47" i="9"/>
  <c r="CQ47" i="9"/>
  <c r="CO47" i="9"/>
  <c r="CM47" i="9"/>
  <c r="CL47" i="9"/>
  <c r="CH47" i="9"/>
  <c r="CG47" i="9"/>
  <c r="CE47" i="9"/>
  <c r="CD47" i="9"/>
  <c r="CC47" i="9"/>
  <c r="CB47" i="9"/>
  <c r="D47" i="9"/>
  <c r="CN47" i="9" s="1"/>
  <c r="D46" i="9"/>
  <c r="D45" i="9"/>
  <c r="CR44" i="9"/>
  <c r="CP44" i="9"/>
  <c r="CO44" i="9"/>
  <c r="CN44" i="9"/>
  <c r="CM44" i="9"/>
  <c r="CL44" i="9"/>
  <c r="CE44" i="9"/>
  <c r="CD44" i="9"/>
  <c r="CC44" i="9"/>
  <c r="CB44" i="9"/>
  <c r="D44" i="9"/>
  <c r="CQ44" i="9" s="1"/>
  <c r="D43" i="9"/>
  <c r="CQ42" i="9"/>
  <c r="CP42" i="9"/>
  <c r="CO42" i="9"/>
  <c r="CM42" i="9"/>
  <c r="CH42" i="9"/>
  <c r="CG42" i="9"/>
  <c r="CE42" i="9"/>
  <c r="CD42" i="9"/>
  <c r="CC42" i="9"/>
  <c r="CB42" i="9"/>
  <c r="D42" i="9"/>
  <c r="CN42" i="9" s="1"/>
  <c r="D41" i="9"/>
  <c r="CC41" i="9" s="1"/>
  <c r="CQ40" i="9"/>
  <c r="CP40" i="9"/>
  <c r="CO40" i="9"/>
  <c r="CL40" i="9"/>
  <c r="CH40" i="9"/>
  <c r="CF40" i="9"/>
  <c r="CE40" i="9"/>
  <c r="CD40" i="9"/>
  <c r="CB40" i="9"/>
  <c r="D40" i="9"/>
  <c r="CR40" i="9" s="1"/>
  <c r="CR39" i="9"/>
  <c r="CQ39" i="9"/>
  <c r="CP39" i="9"/>
  <c r="CO39" i="9"/>
  <c r="CM39" i="9"/>
  <c r="CL39" i="9"/>
  <c r="CE39" i="9"/>
  <c r="CD39" i="9"/>
  <c r="CC39" i="9"/>
  <c r="CB39" i="9"/>
  <c r="D39" i="9"/>
  <c r="CP38" i="9"/>
  <c r="CO38" i="9"/>
  <c r="CN38" i="9"/>
  <c r="D38" i="9"/>
  <c r="CP37" i="9"/>
  <c r="CO37" i="9"/>
  <c r="CM37" i="9"/>
  <c r="CL37" i="9"/>
  <c r="CG37" i="9"/>
  <c r="CF37" i="9"/>
  <c r="CE37" i="9"/>
  <c r="CD37" i="9"/>
  <c r="CC37" i="9"/>
  <c r="D37" i="9"/>
  <c r="CN37" i="9" s="1"/>
  <c r="CO36" i="9"/>
  <c r="CL36" i="9"/>
  <c r="CE36" i="9"/>
  <c r="CD36" i="9"/>
  <c r="CC36" i="9"/>
  <c r="CB36" i="9"/>
  <c r="D36" i="9"/>
  <c r="CR35" i="9"/>
  <c r="CQ35" i="9"/>
  <c r="CP35" i="9"/>
  <c r="CO35" i="9"/>
  <c r="CL35" i="9"/>
  <c r="CH35" i="9"/>
  <c r="CF35" i="9"/>
  <c r="CB35" i="9"/>
  <c r="D35" i="9"/>
  <c r="CR34" i="9"/>
  <c r="CQ34" i="9"/>
  <c r="CP34" i="9"/>
  <c r="CO34" i="9"/>
  <c r="CL34" i="9"/>
  <c r="CH34" i="9"/>
  <c r="CF34" i="9"/>
  <c r="CE34" i="9"/>
  <c r="CC34" i="9"/>
  <c r="D34" i="9"/>
  <c r="D33" i="9"/>
  <c r="D32" i="9"/>
  <c r="CO31" i="9"/>
  <c r="CN31" i="9"/>
  <c r="CM31" i="9"/>
  <c r="D31" i="9"/>
  <c r="CC31" i="9" s="1"/>
  <c r="D30" i="9"/>
  <c r="CB30" i="9" s="1"/>
  <c r="D29" i="9"/>
  <c r="CF29" i="9" s="1"/>
  <c r="D28" i="9"/>
  <c r="CR27" i="9"/>
  <c r="CQ27" i="9"/>
  <c r="CP27" i="9"/>
  <c r="CL27" i="9"/>
  <c r="CH27" i="9"/>
  <c r="CG27" i="9"/>
  <c r="CF27" i="9"/>
  <c r="CD27" i="9"/>
  <c r="CB27" i="9"/>
  <c r="D27" i="9"/>
  <c r="CM27" i="9" s="1"/>
  <c r="CR26" i="9"/>
  <c r="CN26" i="9"/>
  <c r="CH26" i="9"/>
  <c r="D26" i="9"/>
  <c r="D25" i="9"/>
  <c r="CQ24" i="9"/>
  <c r="CP24" i="9"/>
  <c r="CN24" i="9"/>
  <c r="CL24" i="9"/>
  <c r="CH24" i="9"/>
  <c r="CG24" i="9"/>
  <c r="CF24" i="9"/>
  <c r="CD24" i="9"/>
  <c r="CB24" i="9"/>
  <c r="D24" i="9"/>
  <c r="CR24" i="9" s="1"/>
  <c r="CQ23" i="9"/>
  <c r="CM23" i="9"/>
  <c r="CF23" i="9"/>
  <c r="CD23" i="9"/>
  <c r="CC23" i="9"/>
  <c r="CB23" i="9"/>
  <c r="D23" i="9"/>
  <c r="CH23" i="9" s="1"/>
  <c r="CR22" i="9"/>
  <c r="CQ22" i="9"/>
  <c r="CP22" i="9"/>
  <c r="CO22" i="9"/>
  <c r="CL22" i="9"/>
  <c r="CH22" i="9"/>
  <c r="CF22" i="9"/>
  <c r="CB22" i="9"/>
  <c r="D22" i="9"/>
  <c r="CR21" i="9"/>
  <c r="CQ21" i="9"/>
  <c r="CP21" i="9"/>
  <c r="D21" i="9"/>
  <c r="CE21" i="9" s="1"/>
  <c r="D20" i="9"/>
  <c r="CR19" i="9"/>
  <c r="CP19" i="9"/>
  <c r="CL19" i="9"/>
  <c r="CF19" i="9"/>
  <c r="CC19" i="9"/>
  <c r="D19" i="9"/>
  <c r="D18" i="9"/>
  <c r="CN18" i="9" s="1"/>
  <c r="D17" i="9"/>
  <c r="CP16" i="9"/>
  <c r="D16" i="9"/>
  <c r="D15" i="9"/>
  <c r="CO15" i="9" s="1"/>
  <c r="CR14" i="9"/>
  <c r="CQ14" i="9"/>
  <c r="CP14" i="9"/>
  <c r="CO14" i="9"/>
  <c r="CM14" i="9"/>
  <c r="CL14" i="9"/>
  <c r="CH14" i="9"/>
  <c r="AJ14" i="9" s="1"/>
  <c r="CG14" i="9"/>
  <c r="CF14" i="9"/>
  <c r="CE14" i="9"/>
  <c r="CD14" i="9"/>
  <c r="CC14" i="9"/>
  <c r="CB14" i="9"/>
  <c r="D14" i="9"/>
  <c r="CN14" i="9" s="1"/>
  <c r="D13" i="9"/>
  <c r="CB13" i="9" s="1"/>
  <c r="CQ12" i="9"/>
  <c r="CM12" i="9"/>
  <c r="CG12" i="9"/>
  <c r="D12" i="9"/>
  <c r="CQ11" i="9"/>
  <c r="CP11" i="9"/>
  <c r="CO11" i="9"/>
  <c r="CN11" i="9"/>
  <c r="CM11" i="9"/>
  <c r="CH11" i="9"/>
  <c r="CG11" i="9"/>
  <c r="CE11" i="9"/>
  <c r="CD11" i="9"/>
  <c r="CC11" i="9"/>
  <c r="D11" i="9"/>
  <c r="CR11" i="9" s="1"/>
  <c r="A5" i="9"/>
  <c r="A4" i="9"/>
  <c r="A3" i="9"/>
  <c r="A2" i="9"/>
  <c r="CK173" i="9" l="1"/>
  <c r="CA173" i="9"/>
  <c r="J173" i="9" s="1"/>
  <c r="CC43" i="9"/>
  <c r="CB43" i="9"/>
  <c r="CR43" i="9"/>
  <c r="CP43" i="9"/>
  <c r="CO43" i="9"/>
  <c r="CG43" i="9"/>
  <c r="CF43" i="9"/>
  <c r="CQ43" i="9"/>
  <c r="CN43" i="9"/>
  <c r="CM43" i="9"/>
  <c r="CL43" i="9"/>
  <c r="CH43" i="9"/>
  <c r="CD43" i="9"/>
  <c r="CE43" i="9"/>
  <c r="CN32" i="9"/>
  <c r="CQ32" i="9"/>
  <c r="CO32" i="9"/>
  <c r="CM32" i="9"/>
  <c r="CH32" i="9"/>
  <c r="CG32" i="9"/>
  <c r="CE32" i="9"/>
  <c r="CD32" i="9"/>
  <c r="CR32" i="9"/>
  <c r="CF32" i="9"/>
  <c r="CP32" i="9"/>
  <c r="CC32" i="9"/>
  <c r="CL32" i="9"/>
  <c r="CK124" i="9"/>
  <c r="CA124" i="9"/>
  <c r="M124" i="9" s="1"/>
  <c r="CC20" i="9"/>
  <c r="CR20" i="9"/>
  <c r="CQ20" i="9"/>
  <c r="CP20" i="9"/>
  <c r="CN20" i="9"/>
  <c r="CM20" i="9"/>
  <c r="CE20" i="9"/>
  <c r="CD20" i="9"/>
  <c r="CO20" i="9"/>
  <c r="CB20" i="9"/>
  <c r="CL20" i="9"/>
  <c r="CH20" i="9"/>
  <c r="CG20" i="9"/>
  <c r="CF20" i="9"/>
  <c r="CB32" i="9"/>
  <c r="CA211" i="9"/>
  <c r="AI211" i="9" s="1"/>
  <c r="CK211" i="9"/>
  <c r="CN17" i="9"/>
  <c r="CC17" i="9"/>
  <c r="CR17" i="9"/>
  <c r="CQ17" i="9"/>
  <c r="CH17" i="9"/>
  <c r="CG17" i="9"/>
  <c r="CM17" i="9"/>
  <c r="CP17" i="9"/>
  <c r="CO17" i="9"/>
  <c r="CD29" i="9"/>
  <c r="CN45" i="9"/>
  <c r="CM45" i="9"/>
  <c r="CC45" i="9"/>
  <c r="CR45" i="9"/>
  <c r="CQ45" i="9"/>
  <c r="CP45" i="9"/>
  <c r="CO45" i="9"/>
  <c r="CH45" i="9"/>
  <c r="CG45" i="9"/>
  <c r="CE45" i="9"/>
  <c r="CD45" i="9"/>
  <c r="CL45" i="9"/>
  <c r="CB45" i="9"/>
  <c r="CF45" i="9"/>
  <c r="CN50" i="9"/>
  <c r="CM50" i="9"/>
  <c r="CC50" i="9"/>
  <c r="CE50" i="9"/>
  <c r="CD50" i="9"/>
  <c r="CB50" i="9"/>
  <c r="AJ50" i="9" s="1"/>
  <c r="CP50" i="9"/>
  <c r="CO50" i="9"/>
  <c r="CR50" i="9"/>
  <c r="CQ50" i="9"/>
  <c r="CH50" i="9"/>
  <c r="CL50" i="9"/>
  <c r="CE29" i="9"/>
  <c r="CF50" i="9"/>
  <c r="CK86" i="9"/>
  <c r="CA86" i="9"/>
  <c r="J86" i="9" s="1"/>
  <c r="CL17" i="9"/>
  <c r="CG50" i="9"/>
  <c r="CK171" i="9"/>
  <c r="CA171" i="9"/>
  <c r="J171" i="9" s="1"/>
  <c r="CK123" i="9"/>
  <c r="CA123" i="9"/>
  <c r="M123" i="9" s="1"/>
  <c r="CR13" i="9"/>
  <c r="B249" i="9" s="1"/>
  <c r="CG13" i="9"/>
  <c r="CQ13" i="9"/>
  <c r="CO13" i="9"/>
  <c r="CN13" i="9"/>
  <c r="CE13" i="9"/>
  <c r="CD13" i="9"/>
  <c r="CH13" i="9"/>
  <c r="CP13" i="9"/>
  <c r="CM13" i="9"/>
  <c r="CL13" i="9"/>
  <c r="CF13" i="9"/>
  <c r="CB17" i="9"/>
  <c r="CG29" i="9"/>
  <c r="CR29" i="9"/>
  <c r="CQ29" i="9"/>
  <c r="CO29" i="9"/>
  <c r="CN29" i="9"/>
  <c r="CL29" i="9"/>
  <c r="CH29" i="9"/>
  <c r="CB29" i="9"/>
  <c r="CP29" i="9"/>
  <c r="CB116" i="9"/>
  <c r="CA116" i="9"/>
  <c r="CK116" i="9"/>
  <c r="CM116" i="9"/>
  <c r="CL116" i="9"/>
  <c r="CC116" i="9"/>
  <c r="CK191" i="9"/>
  <c r="CA191" i="9"/>
  <c r="J191" i="9" s="1"/>
  <c r="CC13" i="9"/>
  <c r="AJ13" i="9" s="1"/>
  <c r="CD17" i="9"/>
  <c r="CC29" i="9"/>
  <c r="CE17" i="9"/>
  <c r="CF17" i="9"/>
  <c r="CM29" i="9"/>
  <c r="CK79" i="9"/>
  <c r="CA79" i="9"/>
  <c r="J79" i="9" s="1"/>
  <c r="CK87" i="9"/>
  <c r="CA87" i="9"/>
  <c r="J87" i="9" s="1"/>
  <c r="CK172" i="9"/>
  <c r="CA172" i="9"/>
  <c r="J172" i="9" s="1"/>
  <c r="CK212" i="9"/>
  <c r="CA212" i="9"/>
  <c r="AI212" i="9" s="1"/>
  <c r="CA67" i="9"/>
  <c r="J67" i="9" s="1"/>
  <c r="CD30" i="9"/>
  <c r="CE30" i="9"/>
  <c r="CK187" i="9"/>
  <c r="CA187" i="9"/>
  <c r="J187" i="9" s="1"/>
  <c r="CR41" i="9"/>
  <c r="CQ41" i="9"/>
  <c r="CG41" i="9"/>
  <c r="CH41" i="9"/>
  <c r="CF41" i="9"/>
  <c r="CE41" i="9"/>
  <c r="CD41" i="9"/>
  <c r="CB41" i="9"/>
  <c r="AJ41" i="9" s="1"/>
  <c r="CP41" i="9"/>
  <c r="CL41" i="9"/>
  <c r="CA184" i="9"/>
  <c r="J184" i="9" s="1"/>
  <c r="CK192" i="9"/>
  <c r="CA192" i="9"/>
  <c r="J192" i="9" s="1"/>
  <c r="CG15" i="9"/>
  <c r="CH25" i="9"/>
  <c r="CP25" i="9"/>
  <c r="CM25" i="9"/>
  <c r="CL25" i="9"/>
  <c r="CF25" i="9"/>
  <c r="CD25" i="9"/>
  <c r="CB25" i="9"/>
  <c r="AJ25" i="9" s="1"/>
  <c r="CR46" i="9"/>
  <c r="CQ46" i="9"/>
  <c r="CG46" i="9"/>
  <c r="CO46" i="9"/>
  <c r="CN46" i="9"/>
  <c r="CE46" i="9"/>
  <c r="CD46" i="9"/>
  <c r="CL157" i="9"/>
  <c r="CK157" i="9"/>
  <c r="CB157" i="9"/>
  <c r="CA157" i="9"/>
  <c r="S157" i="9" s="1"/>
  <c r="CM15" i="9"/>
  <c r="CC25" i="9"/>
  <c r="CN41" i="9"/>
  <c r="CK213" i="9"/>
  <c r="CA213" i="9"/>
  <c r="AI213" i="9" s="1"/>
  <c r="CC18" i="9"/>
  <c r="CG25" i="9"/>
  <c r="CC33" i="9"/>
  <c r="CR33" i="9"/>
  <c r="CQ33" i="9"/>
  <c r="CP33" i="9"/>
  <c r="CN33" i="9"/>
  <c r="CM33" i="9"/>
  <c r="CE33" i="9"/>
  <c r="CD33" i="9"/>
  <c r="CO41" i="9"/>
  <c r="CB46" i="9"/>
  <c r="AJ46" i="9" s="1"/>
  <c r="CN25" i="9"/>
  <c r="CK61" i="9"/>
  <c r="CL18" i="9"/>
  <c r="CG21" i="9"/>
  <c r="CD21" i="9"/>
  <c r="CB21" i="9"/>
  <c r="CN21" i="9"/>
  <c r="CM21" i="9"/>
  <c r="CC28" i="9"/>
  <c r="CR28" i="9"/>
  <c r="CN28" i="9"/>
  <c r="CL28" i="9"/>
  <c r="CH28" i="9"/>
  <c r="CF28" i="9"/>
  <c r="CE28" i="9"/>
  <c r="CB28" i="9"/>
  <c r="AJ28" i="9" s="1"/>
  <c r="CB33" i="9"/>
  <c r="CF46" i="9"/>
  <c r="CL48" i="9"/>
  <c r="CG16" i="9"/>
  <c r="CR16" i="9"/>
  <c r="CQ16" i="9"/>
  <c r="CO16" i="9"/>
  <c r="CN16" i="9"/>
  <c r="CL16" i="9"/>
  <c r="CH16" i="9"/>
  <c r="CB16" i="9"/>
  <c r="CM18" i="9"/>
  <c r="CC21" i="9"/>
  <c r="CR25" i="9"/>
  <c r="CD28" i="9"/>
  <c r="CO30" i="9"/>
  <c r="CF33" i="9"/>
  <c r="CH46" i="9"/>
  <c r="CA97" i="9"/>
  <c r="CL160" i="9"/>
  <c r="CK160" i="9"/>
  <c r="CC16" i="9"/>
  <c r="CP26" i="9"/>
  <c r="CE26" i="9"/>
  <c r="CQ26" i="9"/>
  <c r="CO26" i="9"/>
  <c r="CM26" i="9"/>
  <c r="CL26" i="9"/>
  <c r="CC26" i="9"/>
  <c r="CB26" i="9"/>
  <c r="CG28" i="9"/>
  <c r="CP30" i="9"/>
  <c r="CG33" i="9"/>
  <c r="CL46" i="9"/>
  <c r="CG49" i="9"/>
  <c r="CF49" i="9"/>
  <c r="CR49" i="9"/>
  <c r="CQ49" i="9"/>
  <c r="CO49" i="9"/>
  <c r="CN49" i="9"/>
  <c r="CD49" i="9"/>
  <c r="CC49" i="9"/>
  <c r="AJ52" i="9"/>
  <c r="CA69" i="9"/>
  <c r="J69" i="9" s="1"/>
  <c r="CN12" i="9"/>
  <c r="CC12" i="9"/>
  <c r="CR12" i="9"/>
  <c r="CP12" i="9"/>
  <c r="CO12" i="9"/>
  <c r="CL12" i="9"/>
  <c r="CH12" i="9"/>
  <c r="CF12" i="9"/>
  <c r="CE12" i="9"/>
  <c r="CF21" i="9"/>
  <c r="CM28" i="9"/>
  <c r="CH33" i="9"/>
  <c r="CC38" i="9"/>
  <c r="CB38" i="9"/>
  <c r="CR38" i="9"/>
  <c r="CL38" i="9"/>
  <c r="CG38" i="9"/>
  <c r="CF38" i="9"/>
  <c r="CD38" i="9"/>
  <c r="CQ38" i="9"/>
  <c r="CM46" i="9"/>
  <c r="CL153" i="9"/>
  <c r="CK153" i="9"/>
  <c r="CB153" i="9"/>
  <c r="CA153" i="9"/>
  <c r="S153" i="9" s="1"/>
  <c r="CA160" i="9"/>
  <c r="S160" i="9" s="1"/>
  <c r="CE16" i="9"/>
  <c r="CN19" i="9"/>
  <c r="CQ19" i="9"/>
  <c r="CO19" i="9"/>
  <c r="CM19" i="9"/>
  <c r="CH19" i="9"/>
  <c r="CG19" i="9"/>
  <c r="CE19" i="9"/>
  <c r="CD19" i="9"/>
  <c r="CH21" i="9"/>
  <c r="CD26" i="9"/>
  <c r="CO28" i="9"/>
  <c r="CL33" i="9"/>
  <c r="CE38" i="9"/>
  <c r="CP46" i="9"/>
  <c r="CB49" i="9"/>
  <c r="CK76" i="9"/>
  <c r="CK130" i="9"/>
  <c r="CB160" i="9"/>
  <c r="CA178" i="9"/>
  <c r="J178" i="9" s="1"/>
  <c r="CA208" i="9"/>
  <c r="AI208" i="9" s="1"/>
  <c r="CR18" i="9"/>
  <c r="CG18" i="9"/>
  <c r="CH18" i="9"/>
  <c r="CE18" i="9"/>
  <c r="CD18" i="9"/>
  <c r="CB18" i="9"/>
  <c r="CQ18" i="9"/>
  <c r="CP18" i="9"/>
  <c r="D53" i="9"/>
  <c r="CC15" i="9"/>
  <c r="CR15" i="9"/>
  <c r="CN15" i="9"/>
  <c r="CL15" i="9"/>
  <c r="CH15" i="9"/>
  <c r="CF15" i="9"/>
  <c r="CE15" i="9"/>
  <c r="CB15" i="9"/>
  <c r="CN30" i="9"/>
  <c r="CC30" i="9"/>
  <c r="AJ30" i="9" s="1"/>
  <c r="CR30" i="9"/>
  <c r="CQ30" i="9"/>
  <c r="CH30" i="9"/>
  <c r="CG30" i="9"/>
  <c r="CD15" i="9"/>
  <c r="CM41" i="9"/>
  <c r="CC48" i="9"/>
  <c r="CB48" i="9"/>
  <c r="AJ48" i="9" s="1"/>
  <c r="CR48" i="9"/>
  <c r="CP48" i="9"/>
  <c r="CO48" i="9"/>
  <c r="CN48" i="9"/>
  <c r="CM48" i="9"/>
  <c r="CH48" i="9"/>
  <c r="CG48" i="9"/>
  <c r="CE48" i="9"/>
  <c r="CD48" i="9"/>
  <c r="CM51" i="9"/>
  <c r="CH51" i="9"/>
  <c r="CR51" i="9"/>
  <c r="CQ51" i="9"/>
  <c r="CP51" i="9"/>
  <c r="CO51" i="9"/>
  <c r="CG51" i="9"/>
  <c r="CF51" i="9"/>
  <c r="CD51" i="9"/>
  <c r="CC51" i="9"/>
  <c r="AJ51" i="9" s="1"/>
  <c r="CA193" i="9"/>
  <c r="J193" i="9" s="1"/>
  <c r="CF30" i="9"/>
  <c r="CP15" i="9"/>
  <c r="CF18" i="9"/>
  <c r="CL30" i="9"/>
  <c r="CC46" i="9"/>
  <c r="CF48" i="9"/>
  <c r="CE51" i="9"/>
  <c r="CK128" i="9"/>
  <c r="CA128" i="9"/>
  <c r="M128" i="9" s="1"/>
  <c r="CQ15" i="9"/>
  <c r="AJ23" i="9"/>
  <c r="CQ25" i="9"/>
  <c r="CM30" i="9"/>
  <c r="CD16" i="9"/>
  <c r="CO18" i="9"/>
  <c r="CR31" i="9"/>
  <c r="CG31" i="9"/>
  <c r="CH31" i="9"/>
  <c r="CE31" i="9"/>
  <c r="CD31" i="9"/>
  <c r="CB31" i="9"/>
  <c r="AJ31" i="9" s="1"/>
  <c r="CQ31" i="9"/>
  <c r="CP31" i="9"/>
  <c r="CB12" i="9"/>
  <c r="AJ12" i="9" s="1"/>
  <c r="CF16" i="9"/>
  <c r="CL21" i="9"/>
  <c r="CF26" i="9"/>
  <c r="CP28" i="9"/>
  <c r="CF31" i="9"/>
  <c r="CO33" i="9"/>
  <c r="CH38" i="9"/>
  <c r="CE49" i="9"/>
  <c r="CA91" i="9"/>
  <c r="J91" i="9" s="1"/>
  <c r="CK122" i="9"/>
  <c r="CA122" i="9"/>
  <c r="M122" i="9" s="1"/>
  <c r="CK161" i="9"/>
  <c r="CB161" i="9"/>
  <c r="CK209" i="9"/>
  <c r="CA209" i="9"/>
  <c r="AI209" i="9" s="1"/>
  <c r="CD12" i="9"/>
  <c r="CM16" i="9"/>
  <c r="CB19" i="9"/>
  <c r="AJ19" i="9" s="1"/>
  <c r="CO21" i="9"/>
  <c r="CG26" i="9"/>
  <c r="CQ28" i="9"/>
  <c r="CL31" i="9"/>
  <c r="CG34" i="9"/>
  <c r="CD34" i="9"/>
  <c r="CB34" i="9"/>
  <c r="CN34" i="9"/>
  <c r="CM34" i="9"/>
  <c r="CM38" i="9"/>
  <c r="CH49" i="9"/>
  <c r="CA84" i="9"/>
  <c r="J84" i="9" s="1"/>
  <c r="CA161" i="9"/>
  <c r="S161" i="9" s="1"/>
  <c r="CR36" i="9"/>
  <c r="CQ36" i="9"/>
  <c r="CG36" i="9"/>
  <c r="CM24" i="9"/>
  <c r="CN27" i="9"/>
  <c r="CH37" i="9"/>
  <c r="CG39" i="9"/>
  <c r="CF39" i="9"/>
  <c r="CG40" i="9"/>
  <c r="CP47" i="9"/>
  <c r="CK186" i="9"/>
  <c r="CA186" i="9"/>
  <c r="J186" i="9" s="1"/>
  <c r="CL162" i="9"/>
  <c r="CK162" i="9"/>
  <c r="CN22" i="9"/>
  <c r="CC22" i="9"/>
  <c r="CG23" i="9"/>
  <c r="CN35" i="9"/>
  <c r="CC35" i="9"/>
  <c r="CF36" i="9"/>
  <c r="AJ36" i="9" s="1"/>
  <c r="CQ37" i="9"/>
  <c r="CB117" i="9"/>
  <c r="CA117" i="9"/>
  <c r="X117" i="9" s="1"/>
  <c r="CA162" i="9"/>
  <c r="S162" i="9" s="1"/>
  <c r="CK181" i="9"/>
  <c r="CA181" i="9"/>
  <c r="J181" i="9" s="1"/>
  <c r="CK201" i="9"/>
  <c r="CA201" i="9"/>
  <c r="J201" i="9" s="1"/>
  <c r="CL23" i="9"/>
  <c r="CH36" i="9"/>
  <c r="CR37" i="9"/>
  <c r="CH39" i="9"/>
  <c r="CF42" i="9"/>
  <c r="AJ42" i="9" s="1"/>
  <c r="CK64" i="9"/>
  <c r="CA64" i="9"/>
  <c r="J64" i="9" s="1"/>
  <c r="CB162" i="9"/>
  <c r="CA174" i="9"/>
  <c r="J174" i="9" s="1"/>
  <c r="CA194" i="9"/>
  <c r="J194" i="9" s="1"/>
  <c r="CF11" i="9"/>
  <c r="AJ11" i="9" s="1"/>
  <c r="A249" i="9"/>
  <c r="CD22" i="9"/>
  <c r="AJ22" i="9" s="1"/>
  <c r="CN23" i="9"/>
  <c r="CD35" i="9"/>
  <c r="AJ35" i="9" s="1"/>
  <c r="CM36" i="9"/>
  <c r="CG44" i="9"/>
  <c r="CF44" i="9"/>
  <c r="AJ44" i="9" s="1"/>
  <c r="CK117" i="9"/>
  <c r="CK125" i="9"/>
  <c r="CL158" i="9"/>
  <c r="CA158" i="9"/>
  <c r="CE22" i="9"/>
  <c r="CP23" i="9"/>
  <c r="CE35" i="9"/>
  <c r="CN36" i="9"/>
  <c r="CN39" i="9"/>
  <c r="CL42" i="9"/>
  <c r="CK59" i="9"/>
  <c r="CA59" i="9"/>
  <c r="J59" i="9" s="1"/>
  <c r="CL117" i="9"/>
  <c r="CL154" i="9"/>
  <c r="CB154" i="9"/>
  <c r="S154" i="9" s="1"/>
  <c r="CB158" i="9"/>
  <c r="CA163" i="9"/>
  <c r="S163" i="9" s="1"/>
  <c r="CA167" i="9"/>
  <c r="S167" i="9" s="1"/>
  <c r="CK176" i="9"/>
  <c r="CA176" i="9"/>
  <c r="J176" i="9" s="1"/>
  <c r="CK196" i="9"/>
  <c r="CA196" i="9"/>
  <c r="J196" i="9" s="1"/>
  <c r="CG22" i="9"/>
  <c r="CR23" i="9"/>
  <c r="CG35" i="9"/>
  <c r="CP36" i="9"/>
  <c r="CB159" i="9"/>
  <c r="CA159" i="9"/>
  <c r="S159" i="9" s="1"/>
  <c r="CK163" i="9"/>
  <c r="CK167" i="9"/>
  <c r="CA189" i="9"/>
  <c r="J189" i="9" s="1"/>
  <c r="CA210" i="9"/>
  <c r="AI210" i="9" s="1"/>
  <c r="CB118" i="9"/>
  <c r="X118" i="9" s="1"/>
  <c r="CL168" i="9"/>
  <c r="CA168" i="9"/>
  <c r="S168" i="9" s="1"/>
  <c r="CL164" i="9"/>
  <c r="CB164" i="9"/>
  <c r="S164" i="9" s="1"/>
  <c r="CM22" i="9"/>
  <c r="CC24" i="9"/>
  <c r="AJ24" i="9" s="1"/>
  <c r="CC27" i="9"/>
  <c r="AJ27" i="9" s="1"/>
  <c r="CM35" i="9"/>
  <c r="CB37" i="9"/>
  <c r="CN40" i="9"/>
  <c r="CM40" i="9"/>
  <c r="CC40" i="9"/>
  <c r="AJ40" i="9" s="1"/>
  <c r="CR42" i="9"/>
  <c r="CH44" i="9"/>
  <c r="CF47" i="9"/>
  <c r="AJ47" i="9" s="1"/>
  <c r="CA94" i="9"/>
  <c r="J94" i="9" s="1"/>
  <c r="CK118" i="9"/>
  <c r="CL159" i="9"/>
  <c r="CK168" i="9"/>
  <c r="AJ33" i="9" l="1"/>
  <c r="AJ21" i="9"/>
  <c r="AJ34" i="9"/>
  <c r="AJ15" i="9"/>
  <c r="AJ43" i="9"/>
  <c r="AJ18" i="9"/>
  <c r="AJ45" i="9"/>
  <c r="AJ38" i="9"/>
  <c r="AJ17" i="9"/>
  <c r="AJ26" i="9"/>
  <c r="AJ16" i="9"/>
  <c r="AJ32" i="9"/>
  <c r="X116" i="9"/>
  <c r="S158" i="9"/>
  <c r="AJ49" i="9"/>
  <c r="AJ37" i="9"/>
  <c r="AJ20" i="9"/>
  <c r="AJ39" i="9"/>
  <c r="AJ29" i="9"/>
  <c r="E215" i="8" l="1"/>
  <c r="D215" i="8"/>
  <c r="C215" i="8"/>
  <c r="CK215" i="8" s="1"/>
  <c r="E214" i="8"/>
  <c r="D214" i="8"/>
  <c r="C214" i="8" s="1"/>
  <c r="E213" i="8"/>
  <c r="D213" i="8"/>
  <c r="C213" i="8"/>
  <c r="E212" i="8"/>
  <c r="C212" i="8" s="1"/>
  <c r="D212" i="8"/>
  <c r="E211" i="8"/>
  <c r="D211" i="8"/>
  <c r="C211" i="8" s="1"/>
  <c r="E210" i="8"/>
  <c r="C210" i="8" s="1"/>
  <c r="D210" i="8"/>
  <c r="CK209" i="8"/>
  <c r="CA209" i="8"/>
  <c r="AI209" i="8" s="1"/>
  <c r="E209" i="8"/>
  <c r="D209" i="8"/>
  <c r="C209" i="8"/>
  <c r="E208" i="8"/>
  <c r="D208" i="8"/>
  <c r="C208" i="8" s="1"/>
  <c r="I203" i="8"/>
  <c r="H203" i="8"/>
  <c r="G203" i="8"/>
  <c r="F203" i="8"/>
  <c r="E203" i="8"/>
  <c r="D203" i="8" s="1"/>
  <c r="D202" i="8"/>
  <c r="CK202" i="8" s="1"/>
  <c r="D201" i="8"/>
  <c r="CK201" i="8" s="1"/>
  <c r="D200" i="8"/>
  <c r="CK200" i="8" s="1"/>
  <c r="CK199" i="8"/>
  <c r="CA199" i="8"/>
  <c r="J199" i="8" s="1"/>
  <c r="D199" i="8"/>
  <c r="D198" i="8"/>
  <c r="CK197" i="8"/>
  <c r="CA197" i="8"/>
  <c r="J197" i="8"/>
  <c r="D197" i="8"/>
  <c r="D196" i="8"/>
  <c r="CK196" i="8" s="1"/>
  <c r="D195" i="8"/>
  <c r="CK195" i="8" s="1"/>
  <c r="CK194" i="8"/>
  <c r="CA194" i="8"/>
  <c r="J194" i="8"/>
  <c r="D194" i="8"/>
  <c r="D193" i="8"/>
  <c r="CK193" i="8" s="1"/>
  <c r="D192" i="8"/>
  <c r="CK192" i="8" s="1"/>
  <c r="D191" i="8"/>
  <c r="CK191" i="8" s="1"/>
  <c r="D190" i="8"/>
  <c r="CK190" i="8" s="1"/>
  <c r="CK189" i="8"/>
  <c r="CA189" i="8"/>
  <c r="J189" i="8"/>
  <c r="D189" i="8"/>
  <c r="CK188" i="8"/>
  <c r="CA188" i="8"/>
  <c r="J188" i="8" s="1"/>
  <c r="D188" i="8"/>
  <c r="D187" i="8"/>
  <c r="CK187" i="8" s="1"/>
  <c r="D186" i="8"/>
  <c r="CK186" i="8" s="1"/>
  <c r="D185" i="8"/>
  <c r="CK185" i="8" s="1"/>
  <c r="CK184" i="8"/>
  <c r="CA184" i="8"/>
  <c r="J184" i="8"/>
  <c r="D184" i="8"/>
  <c r="CA183" i="8"/>
  <c r="J183" i="8"/>
  <c r="D183" i="8"/>
  <c r="CK183" i="8" s="1"/>
  <c r="D182" i="8"/>
  <c r="CA182" i="8" s="1"/>
  <c r="J182" i="8" s="1"/>
  <c r="D181" i="8"/>
  <c r="CK181" i="8" s="1"/>
  <c r="D180" i="8"/>
  <c r="CK180" i="8" s="1"/>
  <c r="CK179" i="8"/>
  <c r="CA179" i="8"/>
  <c r="J179" i="8" s="1"/>
  <c r="D179" i="8"/>
  <c r="CA178" i="8"/>
  <c r="J178" i="8" s="1"/>
  <c r="D178" i="8"/>
  <c r="CK178" i="8" s="1"/>
  <c r="D177" i="8"/>
  <c r="D176" i="8"/>
  <c r="CK176" i="8" s="1"/>
  <c r="D175" i="8"/>
  <c r="CK175" i="8" s="1"/>
  <c r="CK174" i="8"/>
  <c r="CA174" i="8"/>
  <c r="J174" i="8"/>
  <c r="D174" i="8"/>
  <c r="D173" i="8"/>
  <c r="CK173" i="8" s="1"/>
  <c r="D172" i="8"/>
  <c r="CK172" i="8" s="1"/>
  <c r="D171" i="8"/>
  <c r="CK171" i="8" s="1"/>
  <c r="D168" i="8"/>
  <c r="D167" i="8"/>
  <c r="CA167" i="8" s="1"/>
  <c r="CL166" i="8"/>
  <c r="CK166" i="8"/>
  <c r="CB166" i="8"/>
  <c r="CA166" i="8"/>
  <c r="S166" i="8" s="1"/>
  <c r="D166" i="8"/>
  <c r="CK165" i="8"/>
  <c r="D165" i="8"/>
  <c r="CL165" i="8" s="1"/>
  <c r="D164" i="8"/>
  <c r="CA164" i="8" s="1"/>
  <c r="D163" i="8"/>
  <c r="CK162" i="8"/>
  <c r="CA162" i="8"/>
  <c r="D162" i="8"/>
  <c r="CL162" i="8" s="1"/>
  <c r="CB161" i="8"/>
  <c r="CA161" i="8"/>
  <c r="S161" i="8" s="1"/>
  <c r="D161" i="8"/>
  <c r="CK161" i="8" s="1"/>
  <c r="D160" i="8"/>
  <c r="CL160" i="8" s="1"/>
  <c r="CL159" i="8"/>
  <c r="D159" i="8"/>
  <c r="D158" i="8"/>
  <c r="CL157" i="8"/>
  <c r="CB157" i="8"/>
  <c r="D157" i="8"/>
  <c r="CK157" i="8" s="1"/>
  <c r="CL156" i="8"/>
  <c r="CK156" i="8"/>
  <c r="CB156" i="8"/>
  <c r="CA156" i="8"/>
  <c r="D156" i="8"/>
  <c r="CK155" i="8"/>
  <c r="D155" i="8"/>
  <c r="CL155" i="8" s="1"/>
  <c r="CK154" i="8"/>
  <c r="CB154" i="8"/>
  <c r="S154" i="8"/>
  <c r="D154" i="8"/>
  <c r="CA154" i="8" s="1"/>
  <c r="D153" i="8"/>
  <c r="CN149" i="8"/>
  <c r="CM149" i="8"/>
  <c r="CL149" i="8"/>
  <c r="CK149" i="8"/>
  <c r="CB149" i="8"/>
  <c r="CA149" i="8"/>
  <c r="I149" i="8"/>
  <c r="CN148" i="8"/>
  <c r="CM148" i="8"/>
  <c r="CL148" i="8"/>
  <c r="CK148" i="8"/>
  <c r="CB148" i="8"/>
  <c r="CA148" i="8"/>
  <c r="I148" i="8" s="1"/>
  <c r="B144" i="8"/>
  <c r="B143" i="8"/>
  <c r="B139" i="8"/>
  <c r="B138" i="8"/>
  <c r="B137" i="8"/>
  <c r="CK130" i="8"/>
  <c r="D130" i="8"/>
  <c r="CA130" i="8" s="1"/>
  <c r="M130" i="8" s="1"/>
  <c r="CK129" i="8"/>
  <c r="D129" i="8"/>
  <c r="CA129" i="8" s="1"/>
  <c r="M129" i="8" s="1"/>
  <c r="CA128" i="8"/>
  <c r="M128" i="8"/>
  <c r="D128" i="8"/>
  <c r="CK128" i="8" s="1"/>
  <c r="D127" i="8"/>
  <c r="CK127" i="8" s="1"/>
  <c r="CK126" i="8"/>
  <c r="CA126" i="8"/>
  <c r="M126" i="8"/>
  <c r="D126" i="8"/>
  <c r="CK125" i="8"/>
  <c r="D125" i="8"/>
  <c r="CA125" i="8" s="1"/>
  <c r="M125" i="8" s="1"/>
  <c r="CK124" i="8"/>
  <c r="D124" i="8"/>
  <c r="CA124" i="8" s="1"/>
  <c r="M124" i="8" s="1"/>
  <c r="D123" i="8"/>
  <c r="CK123" i="8" s="1"/>
  <c r="D122" i="8"/>
  <c r="CA122" i="8" s="1"/>
  <c r="M122" i="8" s="1"/>
  <c r="CM118" i="8"/>
  <c r="CL118" i="8"/>
  <c r="CK118" i="8"/>
  <c r="CC118" i="8"/>
  <c r="CB118" i="8"/>
  <c r="E118" i="8"/>
  <c r="CA118" i="8" s="1"/>
  <c r="X118" i="8" s="1"/>
  <c r="CM117" i="8"/>
  <c r="CA117" i="8"/>
  <c r="E117" i="8"/>
  <c r="E116" i="8"/>
  <c r="CL116" i="8" s="1"/>
  <c r="D112" i="8"/>
  <c r="D111" i="8"/>
  <c r="D109" i="8"/>
  <c r="D108" i="8"/>
  <c r="D107" i="8"/>
  <c r="I98" i="8"/>
  <c r="H98" i="8"/>
  <c r="G98" i="8"/>
  <c r="F98" i="8"/>
  <c r="E98" i="8"/>
  <c r="D98" i="8" s="1"/>
  <c r="CK97" i="8"/>
  <c r="CA97" i="8"/>
  <c r="D97" i="8"/>
  <c r="D96" i="8"/>
  <c r="CK96" i="8" s="1"/>
  <c r="CK95" i="8"/>
  <c r="CA95" i="8"/>
  <c r="J95" i="8"/>
  <c r="D95" i="8"/>
  <c r="CK94" i="8"/>
  <c r="D94" i="8"/>
  <c r="CA94" i="8" s="1"/>
  <c r="J94" i="8" s="1"/>
  <c r="D93" i="8"/>
  <c r="D92" i="8"/>
  <c r="CK92" i="8" s="1"/>
  <c r="CA91" i="8"/>
  <c r="J91" i="8"/>
  <c r="D91" i="8"/>
  <c r="CK91" i="8" s="1"/>
  <c r="CK90" i="8"/>
  <c r="CA90" i="8"/>
  <c r="J90" i="8" s="1"/>
  <c r="D90" i="8"/>
  <c r="CK89" i="8"/>
  <c r="D89" i="8"/>
  <c r="CA89" i="8" s="1"/>
  <c r="J89" i="8" s="1"/>
  <c r="D88" i="8"/>
  <c r="D87" i="8"/>
  <c r="CK87" i="8" s="1"/>
  <c r="D86" i="8"/>
  <c r="CA86" i="8" s="1"/>
  <c r="J86" i="8" s="1"/>
  <c r="CK85" i="8"/>
  <c r="CA85" i="8"/>
  <c r="J85" i="8"/>
  <c r="D85" i="8"/>
  <c r="CK84" i="8"/>
  <c r="D84" i="8"/>
  <c r="CA84" i="8" s="1"/>
  <c r="J84" i="8" s="1"/>
  <c r="D83" i="8"/>
  <c r="D82" i="8"/>
  <c r="CK82" i="8" s="1"/>
  <c r="D81" i="8"/>
  <c r="CK81" i="8" s="1"/>
  <c r="CK80" i="8"/>
  <c r="CA80" i="8"/>
  <c r="J80" i="8"/>
  <c r="D80" i="8"/>
  <c r="CK79" i="8"/>
  <c r="D79" i="8"/>
  <c r="CA79" i="8" s="1"/>
  <c r="J79" i="8" s="1"/>
  <c r="D78" i="8"/>
  <c r="D77" i="8"/>
  <c r="CK77" i="8" s="1"/>
  <c r="CK76" i="8"/>
  <c r="CA76" i="8"/>
  <c r="J76" i="8"/>
  <c r="D76" i="8"/>
  <c r="CK75" i="8"/>
  <c r="CA75" i="8"/>
  <c r="J75" i="8"/>
  <c r="D75" i="8"/>
  <c r="CK74" i="8"/>
  <c r="D74" i="8"/>
  <c r="CA74" i="8" s="1"/>
  <c r="J74" i="8" s="1"/>
  <c r="D73" i="8"/>
  <c r="CA72" i="8"/>
  <c r="J72" i="8"/>
  <c r="D72" i="8"/>
  <c r="CK72" i="8" s="1"/>
  <c r="D71" i="8"/>
  <c r="CK71" i="8" s="1"/>
  <c r="CK70" i="8"/>
  <c r="CA70" i="8"/>
  <c r="J70" i="8"/>
  <c r="D70" i="8"/>
  <c r="CK69" i="8"/>
  <c r="D69" i="8"/>
  <c r="CA69" i="8" s="1"/>
  <c r="J69" i="8" s="1"/>
  <c r="D68" i="8"/>
  <c r="D67" i="8"/>
  <c r="CA67" i="8" s="1"/>
  <c r="J67" i="8" s="1"/>
  <c r="D66" i="8"/>
  <c r="D65" i="8"/>
  <c r="CK65" i="8" s="1"/>
  <c r="D64" i="8"/>
  <c r="D63" i="8"/>
  <c r="CK63" i="8" s="1"/>
  <c r="CK62" i="8"/>
  <c r="CA62" i="8"/>
  <c r="J62" i="8" s="1"/>
  <c r="D62" i="8"/>
  <c r="D61" i="8"/>
  <c r="CK61" i="8" s="1"/>
  <c r="CK60" i="8"/>
  <c r="CA60" i="8"/>
  <c r="J60" i="8"/>
  <c r="D60" i="8"/>
  <c r="D59" i="8"/>
  <c r="D58" i="8"/>
  <c r="CK58" i="8" s="1"/>
  <c r="D57" i="8"/>
  <c r="CK57" i="8" s="1"/>
  <c r="D56" i="8"/>
  <c r="CA56" i="8" s="1"/>
  <c r="J56" i="8" s="1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R52" i="8"/>
  <c r="CQ52" i="8"/>
  <c r="CP52" i="8"/>
  <c r="CO52" i="8"/>
  <c r="CN52" i="8"/>
  <c r="CM52" i="8"/>
  <c r="CH52" i="8"/>
  <c r="CG52" i="8"/>
  <c r="CF52" i="8"/>
  <c r="CE52" i="8"/>
  <c r="CD52" i="8"/>
  <c r="CC52" i="8"/>
  <c r="D52" i="8"/>
  <c r="D51" i="8"/>
  <c r="CR50" i="8"/>
  <c r="CQ50" i="8"/>
  <c r="CP50" i="8"/>
  <c r="CO50" i="8"/>
  <c r="CH50" i="8"/>
  <c r="CD50" i="8"/>
  <c r="D50" i="8"/>
  <c r="CB50" i="8" s="1"/>
  <c r="D49" i="8"/>
  <c r="CR48" i="8"/>
  <c r="CQ48" i="8"/>
  <c r="CP48" i="8"/>
  <c r="CO48" i="8"/>
  <c r="CN48" i="8"/>
  <c r="CM48" i="8"/>
  <c r="D48" i="8"/>
  <c r="CO47" i="8"/>
  <c r="CL47" i="8"/>
  <c r="CG47" i="8"/>
  <c r="CF47" i="8"/>
  <c r="CE47" i="8"/>
  <c r="CD47" i="8"/>
  <c r="D47" i="8"/>
  <c r="CC46" i="8"/>
  <c r="CB46" i="8"/>
  <c r="D46" i="8"/>
  <c r="D45" i="8"/>
  <c r="CH45" i="8" s="1"/>
  <c r="CM44" i="8"/>
  <c r="CL44" i="8"/>
  <c r="CH44" i="8"/>
  <c r="D44" i="8"/>
  <c r="CR43" i="8"/>
  <c r="CQ43" i="8"/>
  <c r="CP43" i="8"/>
  <c r="CO43" i="8"/>
  <c r="CN43" i="8"/>
  <c r="CM43" i="8"/>
  <c r="CL43" i="8"/>
  <c r="CH43" i="8"/>
  <c r="CG43" i="8"/>
  <c r="CF43" i="8"/>
  <c r="D43" i="8"/>
  <c r="D42" i="8"/>
  <c r="CB42" i="8" s="1"/>
  <c r="CO41" i="8"/>
  <c r="CH41" i="8"/>
  <c r="CG41" i="8"/>
  <c r="CF41" i="8"/>
  <c r="D41" i="8"/>
  <c r="D40" i="8"/>
  <c r="CH40" i="8" s="1"/>
  <c r="CR39" i="8"/>
  <c r="CQ39" i="8"/>
  <c r="CP39" i="8"/>
  <c r="CO39" i="8"/>
  <c r="D39" i="8"/>
  <c r="CQ38" i="8"/>
  <c r="CN38" i="8"/>
  <c r="CL38" i="8"/>
  <c r="CH38" i="8"/>
  <c r="CG38" i="8"/>
  <c r="CF38" i="8"/>
  <c r="CE38" i="8"/>
  <c r="D38" i="8"/>
  <c r="CO37" i="8"/>
  <c r="CF37" i="8"/>
  <c r="CE37" i="8"/>
  <c r="CD37" i="8"/>
  <c r="CB37" i="8"/>
  <c r="D37" i="8"/>
  <c r="CO36" i="8"/>
  <c r="CH36" i="8"/>
  <c r="CG36" i="8"/>
  <c r="CF36" i="8"/>
  <c r="CE36" i="8"/>
  <c r="CD36" i="8"/>
  <c r="CC36" i="8"/>
  <c r="CB36" i="8"/>
  <c r="AJ36" i="8" s="1"/>
  <c r="D36" i="8"/>
  <c r="CO35" i="8"/>
  <c r="CH35" i="8"/>
  <c r="CD35" i="8"/>
  <c r="CB35" i="8"/>
  <c r="D35" i="8"/>
  <c r="CR34" i="8"/>
  <c r="CQ34" i="8"/>
  <c r="CP34" i="8"/>
  <c r="CO34" i="8"/>
  <c r="CN34" i="8"/>
  <c r="CM34" i="8"/>
  <c r="CL34" i="8"/>
  <c r="CH34" i="8"/>
  <c r="CD34" i="8"/>
  <c r="D34" i="8"/>
  <c r="D33" i="8"/>
  <c r="CN33" i="8" s="1"/>
  <c r="CM32" i="8"/>
  <c r="CH32" i="8"/>
  <c r="D32" i="8"/>
  <c r="D31" i="8"/>
  <c r="CE31" i="8" s="1"/>
  <c r="D30" i="8"/>
  <c r="CR30" i="8" s="1"/>
  <c r="CP29" i="8"/>
  <c r="CN29" i="8"/>
  <c r="CM29" i="8"/>
  <c r="CL29" i="8"/>
  <c r="D29" i="8"/>
  <c r="D28" i="8"/>
  <c r="CN27" i="8"/>
  <c r="CM27" i="8"/>
  <c r="CL27" i="8"/>
  <c r="CH27" i="8"/>
  <c r="CG27" i="8"/>
  <c r="CF27" i="8"/>
  <c r="CD27" i="8"/>
  <c r="CC27" i="8"/>
  <c r="CB27" i="8"/>
  <c r="AJ27" i="8" s="1"/>
  <c r="D27" i="8"/>
  <c r="CF26" i="8"/>
  <c r="CE26" i="8"/>
  <c r="CD26" i="8"/>
  <c r="CB26" i="8"/>
  <c r="D26" i="8"/>
  <c r="D25" i="8"/>
  <c r="CL25" i="8" s="1"/>
  <c r="CR24" i="8"/>
  <c r="CQ24" i="8"/>
  <c r="CP24" i="8"/>
  <c r="CN24" i="8"/>
  <c r="CM24" i="8"/>
  <c r="CL24" i="8"/>
  <c r="CH24" i="8"/>
  <c r="CG24" i="8"/>
  <c r="CF24" i="8"/>
  <c r="CD24" i="8"/>
  <c r="CC24" i="8"/>
  <c r="CB24" i="8"/>
  <c r="D24" i="8"/>
  <c r="CQ23" i="8"/>
  <c r="CL23" i="8"/>
  <c r="CH23" i="8"/>
  <c r="CG23" i="8"/>
  <c r="CF23" i="8"/>
  <c r="CD23" i="8"/>
  <c r="CC23" i="8"/>
  <c r="D23" i="8"/>
  <c r="D22" i="8"/>
  <c r="CR21" i="8"/>
  <c r="CQ21" i="8"/>
  <c r="CP21" i="8"/>
  <c r="CO21" i="8"/>
  <c r="CN21" i="8"/>
  <c r="CM21" i="8"/>
  <c r="CL21" i="8"/>
  <c r="D21" i="8"/>
  <c r="D20" i="8"/>
  <c r="CO20" i="8" s="1"/>
  <c r="CO19" i="8"/>
  <c r="CN19" i="8"/>
  <c r="CM19" i="8"/>
  <c r="CL19" i="8"/>
  <c r="CE19" i="8"/>
  <c r="CD19" i="8"/>
  <c r="CC19" i="8"/>
  <c r="CB19" i="8"/>
  <c r="D19" i="8"/>
  <c r="CD18" i="8"/>
  <c r="CB18" i="8"/>
  <c r="D18" i="8"/>
  <c r="CR17" i="8"/>
  <c r="CH17" i="8"/>
  <c r="CD17" i="8"/>
  <c r="CC17" i="8"/>
  <c r="CB17" i="8"/>
  <c r="D17" i="8"/>
  <c r="CQ16" i="8"/>
  <c r="CO16" i="8"/>
  <c r="CN16" i="8"/>
  <c r="CM16" i="8"/>
  <c r="CD16" i="8"/>
  <c r="D16" i="8"/>
  <c r="CR15" i="8"/>
  <c r="CL15" i="8"/>
  <c r="CH15" i="8"/>
  <c r="CG15" i="8"/>
  <c r="CD15" i="8"/>
  <c r="D15" i="8"/>
  <c r="CO14" i="8"/>
  <c r="CN14" i="8"/>
  <c r="CM14" i="8"/>
  <c r="CL14" i="8"/>
  <c r="CH14" i="8"/>
  <c r="CG14" i="8"/>
  <c r="CF14" i="8"/>
  <c r="CE14" i="8"/>
  <c r="D14" i="8"/>
  <c r="CH13" i="8"/>
  <c r="D13" i="8"/>
  <c r="CR12" i="8"/>
  <c r="CQ12" i="8"/>
  <c r="CP12" i="8"/>
  <c r="CO12" i="8"/>
  <c r="CM12" i="8"/>
  <c r="D12" i="8"/>
  <c r="CD12" i="8" s="1"/>
  <c r="CR11" i="8"/>
  <c r="CQ11" i="8"/>
  <c r="CP11" i="8"/>
  <c r="CO11" i="8"/>
  <c r="CN11" i="8"/>
  <c r="CM11" i="8"/>
  <c r="CH11" i="8"/>
  <c r="CG11" i="8"/>
  <c r="CE11" i="8"/>
  <c r="CC11" i="8"/>
  <c r="D11" i="8"/>
  <c r="CF11" i="8" s="1"/>
  <c r="A5" i="8"/>
  <c r="A4" i="8"/>
  <c r="A3" i="8"/>
  <c r="A2" i="8"/>
  <c r="CK208" i="8" l="1"/>
  <c r="CA208" i="8"/>
  <c r="AI208" i="8" s="1"/>
  <c r="CD33" i="8"/>
  <c r="CL153" i="8"/>
  <c r="CB153" i="8"/>
  <c r="CG33" i="8"/>
  <c r="CR51" i="8"/>
  <c r="CP51" i="8"/>
  <c r="CO51" i="8"/>
  <c r="CN51" i="8"/>
  <c r="CM51" i="8"/>
  <c r="CQ51" i="8"/>
  <c r="CH51" i="8"/>
  <c r="CF51" i="8"/>
  <c r="CE51" i="8"/>
  <c r="CC51" i="8"/>
  <c r="AJ51" i="8" s="1"/>
  <c r="CC42" i="8"/>
  <c r="AJ42" i="8" s="1"/>
  <c r="CB45" i="8"/>
  <c r="AJ45" i="8" s="1"/>
  <c r="CA71" i="8"/>
  <c r="J71" i="8" s="1"/>
  <c r="CA123" i="8"/>
  <c r="M123" i="8" s="1"/>
  <c r="CB167" i="8"/>
  <c r="S167" i="8" s="1"/>
  <c r="CA211" i="8"/>
  <c r="AI211" i="8" s="1"/>
  <c r="CK211" i="8"/>
  <c r="CH42" i="8"/>
  <c r="CD45" i="8"/>
  <c r="CB116" i="8"/>
  <c r="CK198" i="8"/>
  <c r="CA198" i="8"/>
  <c r="J198" i="8" s="1"/>
  <c r="CN22" i="8"/>
  <c r="CM22" i="8"/>
  <c r="CL22" i="8"/>
  <c r="CG22" i="8"/>
  <c r="CF22" i="8"/>
  <c r="CE22" i="8"/>
  <c r="CP22" i="8"/>
  <c r="CR22" i="8"/>
  <c r="CQ22" i="8"/>
  <c r="CD22" i="8"/>
  <c r="CC22" i="8"/>
  <c r="CM33" i="8"/>
  <c r="CQ30" i="8"/>
  <c r="CG51" i="8"/>
  <c r="CD20" i="8"/>
  <c r="CD25" i="8"/>
  <c r="CC31" i="8"/>
  <c r="CO45" i="8"/>
  <c r="CA96" i="8"/>
  <c r="J96" i="8" s="1"/>
  <c r="CK116" i="8"/>
  <c r="CK182" i="8"/>
  <c r="CR18" i="8"/>
  <c r="CQ18" i="8"/>
  <c r="CP18" i="8"/>
  <c r="CN18" i="8"/>
  <c r="CM18" i="8"/>
  <c r="CL18" i="8"/>
  <c r="CO18" i="8"/>
  <c r="CG18" i="8"/>
  <c r="CE20" i="8"/>
  <c r="CD31" i="8"/>
  <c r="CP45" i="8"/>
  <c r="CM116" i="8"/>
  <c r="CK212" i="8"/>
  <c r="CA212" i="8"/>
  <c r="AI212" i="8" s="1"/>
  <c r="CE33" i="8"/>
  <c r="CK122" i="8"/>
  <c r="CO22" i="8"/>
  <c r="CK64" i="8"/>
  <c r="CA64" i="8"/>
  <c r="J64" i="8" s="1"/>
  <c r="CC116" i="8"/>
  <c r="CB22" i="8"/>
  <c r="CA77" i="8"/>
  <c r="J77" i="8" s="1"/>
  <c r="CC45" i="8"/>
  <c r="CA116" i="8"/>
  <c r="X116" i="8" s="1"/>
  <c r="CH25" i="8"/>
  <c r="CG25" i="8"/>
  <c r="CF25" i="8"/>
  <c r="CC25" i="8"/>
  <c r="CB25" i="8"/>
  <c r="CK88" i="8"/>
  <c r="CA88" i="8"/>
  <c r="J88" i="8" s="1"/>
  <c r="CM25" i="8"/>
  <c r="CH20" i="8"/>
  <c r="CN25" i="8"/>
  <c r="CC28" i="8"/>
  <c r="CB28" i="8"/>
  <c r="CP28" i="8"/>
  <c r="CM28" i="8"/>
  <c r="CO28" i="8"/>
  <c r="CN28" i="8"/>
  <c r="CL28" i="8"/>
  <c r="CH28" i="8"/>
  <c r="CG28" i="8"/>
  <c r="CE28" i="8"/>
  <c r="CD28" i="8"/>
  <c r="CG31" i="8"/>
  <c r="CG49" i="8"/>
  <c r="CF49" i="8"/>
  <c r="CE49" i="8"/>
  <c r="CC49" i="8"/>
  <c r="CB49" i="8"/>
  <c r="CQ49" i="8"/>
  <c r="CP49" i="8"/>
  <c r="CR49" i="8"/>
  <c r="CN49" i="8"/>
  <c r="CM49" i="8"/>
  <c r="CH49" i="8"/>
  <c r="CC18" i="8"/>
  <c r="CN20" i="8"/>
  <c r="CP25" i="8"/>
  <c r="CF28" i="8"/>
  <c r="CR32" i="8"/>
  <c r="CQ32" i="8"/>
  <c r="CP32" i="8"/>
  <c r="CG32" i="8"/>
  <c r="CF32" i="8"/>
  <c r="CE32" i="8"/>
  <c r="CC32" i="8"/>
  <c r="CD32" i="8"/>
  <c r="CB32" i="8"/>
  <c r="CB40" i="8"/>
  <c r="CD49" i="8"/>
  <c r="CL163" i="8"/>
  <c r="CK163" i="8"/>
  <c r="CB163" i="8"/>
  <c r="CA163" i="8"/>
  <c r="CK213" i="8"/>
  <c r="CA213" i="8"/>
  <c r="AI213" i="8" s="1"/>
  <c r="CC40" i="8"/>
  <c r="CK214" i="8"/>
  <c r="CA214" i="8"/>
  <c r="AI214" i="8" s="1"/>
  <c r="CA153" i="8"/>
  <c r="S153" i="8" s="1"/>
  <c r="S162" i="8"/>
  <c r="CG16" i="8"/>
  <c r="CF16" i="8"/>
  <c r="CE16" i="8"/>
  <c r="CC16" i="8"/>
  <c r="CB16" i="8"/>
  <c r="CR16" i="8"/>
  <c r="CP16" i="8"/>
  <c r="CE18" i="8"/>
  <c r="CR25" i="8"/>
  <c r="CR28" i="8"/>
  <c r="CL32" i="8"/>
  <c r="CR47" i="8"/>
  <c r="CQ47" i="8"/>
  <c r="CP47" i="8"/>
  <c r="CN47" i="8"/>
  <c r="CM47" i="8"/>
  <c r="CH47" i="8"/>
  <c r="CO49" i="8"/>
  <c r="CK56" i="8"/>
  <c r="CK66" i="8"/>
  <c r="CA66" i="8"/>
  <c r="S164" i="8"/>
  <c r="CA82" i="8"/>
  <c r="J82" i="8" s="1"/>
  <c r="CC33" i="8"/>
  <c r="CB33" i="8"/>
  <c r="CQ33" i="8"/>
  <c r="CP33" i="8"/>
  <c r="CR33" i="8"/>
  <c r="CO33" i="8"/>
  <c r="CL33" i="8"/>
  <c r="CH33" i="8"/>
  <c r="CF33" i="8"/>
  <c r="CG29" i="8"/>
  <c r="CF29" i="8"/>
  <c r="CE29" i="8"/>
  <c r="CC29" i="8"/>
  <c r="CB29" i="8"/>
  <c r="CR29" i="8"/>
  <c r="CQ29" i="8"/>
  <c r="CO29" i="8"/>
  <c r="CR42" i="8"/>
  <c r="CQ42" i="8"/>
  <c r="CP42" i="8"/>
  <c r="CM42" i="8"/>
  <c r="CO42" i="8"/>
  <c r="CL42" i="8"/>
  <c r="CN42" i="8"/>
  <c r="CG42" i="8"/>
  <c r="CF42" i="8"/>
  <c r="CD42" i="8"/>
  <c r="CN30" i="8"/>
  <c r="CM30" i="8"/>
  <c r="CL30" i="8"/>
  <c r="CG30" i="8"/>
  <c r="CF30" i="8"/>
  <c r="CE30" i="8"/>
  <c r="CP30" i="8"/>
  <c r="CO30" i="8"/>
  <c r="CH30" i="8"/>
  <c r="CD30" i="8"/>
  <c r="CC30" i="8"/>
  <c r="CB30" i="8"/>
  <c r="AJ30" i="8" s="1"/>
  <c r="CN45" i="8"/>
  <c r="CM45" i="8"/>
  <c r="CL45" i="8"/>
  <c r="CG45" i="8"/>
  <c r="CF45" i="8"/>
  <c r="CE45" i="8"/>
  <c r="CQ45" i="8"/>
  <c r="CK167" i="8"/>
  <c r="CL167" i="8"/>
  <c r="CK153" i="8"/>
  <c r="CH22" i="8"/>
  <c r="CD51" i="8"/>
  <c r="CK210" i="8"/>
  <c r="CA210" i="8"/>
  <c r="AI210" i="8" s="1"/>
  <c r="CR31" i="8"/>
  <c r="CQ31" i="8"/>
  <c r="CP31" i="8"/>
  <c r="CN31" i="8"/>
  <c r="CM31" i="8"/>
  <c r="CL31" i="8"/>
  <c r="CO31" i="8"/>
  <c r="CH31" i="8"/>
  <c r="CF31" i="8"/>
  <c r="CE42" i="8"/>
  <c r="CC20" i="8"/>
  <c r="CB20" i="8"/>
  <c r="CQ20" i="8"/>
  <c r="CR20" i="8"/>
  <c r="CP20" i="8"/>
  <c r="CM20" i="8"/>
  <c r="CL20" i="8"/>
  <c r="CG20" i="8"/>
  <c r="CB31" i="8"/>
  <c r="CF20" i="8"/>
  <c r="CN40" i="8"/>
  <c r="CM40" i="8"/>
  <c r="CL40" i="8"/>
  <c r="CG40" i="8"/>
  <c r="CF40" i="8"/>
  <c r="CE40" i="8"/>
  <c r="CR40" i="8"/>
  <c r="CP40" i="8"/>
  <c r="CO40" i="8"/>
  <c r="CD40" i="8"/>
  <c r="CR45" i="8"/>
  <c r="CR13" i="8"/>
  <c r="CQ13" i="8"/>
  <c r="CP13" i="8"/>
  <c r="CN13" i="8"/>
  <c r="CM13" i="8"/>
  <c r="CL13" i="8"/>
  <c r="B249" i="8" s="1"/>
  <c r="CO13" i="8"/>
  <c r="CF13" i="8"/>
  <c r="CE13" i="8"/>
  <c r="CC13" i="8"/>
  <c r="CQ25" i="8"/>
  <c r="CQ28" i="8"/>
  <c r="CL49" i="8"/>
  <c r="CA65" i="8"/>
  <c r="J65" i="8" s="1"/>
  <c r="CB13" i="8"/>
  <c r="AJ13" i="8" s="1"/>
  <c r="CF18" i="8"/>
  <c r="CQ40" i="8"/>
  <c r="CD13" i="8"/>
  <c r="CH16" i="8"/>
  <c r="CH18" i="8"/>
  <c r="CD29" i="8"/>
  <c r="CN32" i="8"/>
  <c r="CC38" i="8"/>
  <c r="CB38" i="8"/>
  <c r="AJ38" i="8" s="1"/>
  <c r="CR38" i="8"/>
  <c r="CP38" i="8"/>
  <c r="CO38" i="8"/>
  <c r="CM38" i="8"/>
  <c r="CB47" i="8"/>
  <c r="AJ47" i="8" s="1"/>
  <c r="CK177" i="8"/>
  <c r="CA177" i="8"/>
  <c r="J177" i="8" s="1"/>
  <c r="AJ11" i="8"/>
  <c r="CG13" i="8"/>
  <c r="CL16" i="8"/>
  <c r="CH29" i="8"/>
  <c r="CO32" i="8"/>
  <c r="CD38" i="8"/>
  <c r="CC47" i="8"/>
  <c r="CA57" i="8"/>
  <c r="J57" i="8" s="1"/>
  <c r="CK83" i="8"/>
  <c r="CA83" i="8"/>
  <c r="J83" i="8" s="1"/>
  <c r="CA157" i="8"/>
  <c r="S157" i="8" s="1"/>
  <c r="CC15" i="8"/>
  <c r="CB15" i="8"/>
  <c r="AJ24" i="8"/>
  <c r="CP26" i="8"/>
  <c r="CO26" i="8"/>
  <c r="CN26" i="8"/>
  <c r="CL26" i="8"/>
  <c r="CH26" i="8"/>
  <c r="CG26" i="8"/>
  <c r="CN35" i="8"/>
  <c r="CM35" i="8"/>
  <c r="CL35" i="8"/>
  <c r="CG35" i="8"/>
  <c r="CF35" i="8"/>
  <c r="CE35" i="8"/>
  <c r="CR37" i="8"/>
  <c r="CQ37" i="8"/>
  <c r="CP37" i="8"/>
  <c r="CK78" i="8"/>
  <c r="CA78" i="8"/>
  <c r="J78" i="8" s="1"/>
  <c r="CL158" i="8"/>
  <c r="CK158" i="8"/>
  <c r="CA158" i="8"/>
  <c r="S158" i="8" s="1"/>
  <c r="CB158" i="8"/>
  <c r="CR46" i="8"/>
  <c r="CQ46" i="8"/>
  <c r="CP46" i="8"/>
  <c r="CN46" i="8"/>
  <c r="CM46" i="8"/>
  <c r="CL46" i="8"/>
  <c r="CL168" i="8"/>
  <c r="CK168" i="8"/>
  <c r="CA168" i="8"/>
  <c r="S168" i="8" s="1"/>
  <c r="CB168" i="8"/>
  <c r="CE15" i="8"/>
  <c r="CG44" i="8"/>
  <c r="CF44" i="8"/>
  <c r="CE44" i="8"/>
  <c r="CC44" i="8"/>
  <c r="CB44" i="8"/>
  <c r="CK59" i="8"/>
  <c r="CA59" i="8"/>
  <c r="J59" i="8" s="1"/>
  <c r="CL117" i="8"/>
  <c r="CK117" i="8"/>
  <c r="CB117" i="8"/>
  <c r="X117" i="8" s="1"/>
  <c r="CC117" i="8"/>
  <c r="CB159" i="8"/>
  <c r="CA159" i="8"/>
  <c r="CA192" i="8"/>
  <c r="J192" i="8" s="1"/>
  <c r="CF15" i="8"/>
  <c r="CN17" i="8"/>
  <c r="CM17" i="8"/>
  <c r="CL17" i="8"/>
  <c r="CG17" i="8"/>
  <c r="CF17" i="8"/>
  <c r="CE17" i="8"/>
  <c r="AJ17" i="8" s="1"/>
  <c r="CR19" i="8"/>
  <c r="CQ19" i="8"/>
  <c r="CP19" i="8"/>
  <c r="CC26" i="8"/>
  <c r="CC35" i="8"/>
  <c r="CC37" i="8"/>
  <c r="CD44" i="8"/>
  <c r="CK159" i="8"/>
  <c r="CK73" i="8"/>
  <c r="CA73" i="8"/>
  <c r="J73" i="8" s="1"/>
  <c r="CD46" i="8"/>
  <c r="AJ46" i="8" s="1"/>
  <c r="CA92" i="8"/>
  <c r="J92" i="8" s="1"/>
  <c r="CB164" i="8"/>
  <c r="CA172" i="8"/>
  <c r="J172" i="8" s="1"/>
  <c r="CA193" i="8"/>
  <c r="J193" i="8" s="1"/>
  <c r="CG39" i="8"/>
  <c r="CF39" i="8"/>
  <c r="CE39" i="8"/>
  <c r="CC39" i="8"/>
  <c r="CB39" i="8"/>
  <c r="CE46" i="8"/>
  <c r="CK67" i="8"/>
  <c r="CK86" i="8"/>
  <c r="CL154" i="8"/>
  <c r="CA160" i="8"/>
  <c r="CK164" i="8"/>
  <c r="CB160" i="8"/>
  <c r="CA187" i="8"/>
  <c r="J187" i="8" s="1"/>
  <c r="CR14" i="8"/>
  <c r="CQ14" i="8"/>
  <c r="CP14" i="8"/>
  <c r="AJ52" i="8"/>
  <c r="CC48" i="8"/>
  <c r="CB48" i="8"/>
  <c r="CR41" i="8"/>
  <c r="CQ41" i="8"/>
  <c r="CP41" i="8"/>
  <c r="CN41" i="8"/>
  <c r="CM41" i="8"/>
  <c r="CL41" i="8"/>
  <c r="CD48" i="8"/>
  <c r="CM15" i="8"/>
  <c r="CP35" i="8"/>
  <c r="CG37" i="8"/>
  <c r="CD39" i="8"/>
  <c r="CN44" i="8"/>
  <c r="CQ26" i="8"/>
  <c r="CQ35" i="8"/>
  <c r="CH37" i="8"/>
  <c r="CH39" i="8"/>
  <c r="CF46" i="8"/>
  <c r="CC12" i="8"/>
  <c r="CB14" i="8"/>
  <c r="CO15" i="8"/>
  <c r="CF19" i="8"/>
  <c r="CG21" i="8"/>
  <c r="CF21" i="8"/>
  <c r="CE21" i="8"/>
  <c r="CC21" i="8"/>
  <c r="CB21" i="8"/>
  <c r="CR26" i="8"/>
  <c r="CR35" i="8"/>
  <c r="CL39" i="8"/>
  <c r="CC41" i="8"/>
  <c r="CC43" i="8"/>
  <c r="CB43" i="8"/>
  <c r="CP44" i="8"/>
  <c r="CG46" i="8"/>
  <c r="CA61" i="8"/>
  <c r="J61" i="8" s="1"/>
  <c r="CA127" i="8"/>
  <c r="M127" i="8" s="1"/>
  <c r="CK160" i="8"/>
  <c r="CC14" i="8"/>
  <c r="CP15" i="8"/>
  <c r="CP17" i="8"/>
  <c r="CG19" i="8"/>
  <c r="CD21" i="8"/>
  <c r="CR27" i="8"/>
  <c r="CQ27" i="8"/>
  <c r="CP27" i="8"/>
  <c r="CG34" i="8"/>
  <c r="CF34" i="8"/>
  <c r="CE34" i="8"/>
  <c r="CC34" i="8"/>
  <c r="CB34" i="8"/>
  <c r="AJ34" i="8" s="1"/>
  <c r="CR36" i="8"/>
  <c r="CQ36" i="8"/>
  <c r="CP36" i="8"/>
  <c r="CN36" i="8"/>
  <c r="CM36" i="8"/>
  <c r="CL36" i="8"/>
  <c r="CM37" i="8"/>
  <c r="CM39" i="8"/>
  <c r="CD41" i="8"/>
  <c r="CD43" i="8"/>
  <c r="CQ44" i="8"/>
  <c r="CH46" i="8"/>
  <c r="CH48" i="8"/>
  <c r="CA81" i="8"/>
  <c r="J81" i="8" s="1"/>
  <c r="CA87" i="8"/>
  <c r="J87" i="8" s="1"/>
  <c r="CA173" i="8"/>
  <c r="J173" i="8" s="1"/>
  <c r="CA202" i="8"/>
  <c r="J202" i="8" s="1"/>
  <c r="CN12" i="8"/>
  <c r="CL12" i="8"/>
  <c r="CG12" i="8"/>
  <c r="CF12" i="8"/>
  <c r="CE12" i="8"/>
  <c r="CM26" i="8"/>
  <c r="CE48" i="8"/>
  <c r="CB12" i="8"/>
  <c r="CN15" i="8"/>
  <c r="CB41" i="8"/>
  <c r="CO44" i="8"/>
  <c r="CF48" i="8"/>
  <c r="CN50" i="8"/>
  <c r="CM50" i="8"/>
  <c r="CL50" i="8"/>
  <c r="CG50" i="8"/>
  <c r="AJ50" i="8" s="1"/>
  <c r="CF50" i="8"/>
  <c r="CE50" i="8"/>
  <c r="CK68" i="8"/>
  <c r="CA68" i="8"/>
  <c r="J68" i="8" s="1"/>
  <c r="CK93" i="8"/>
  <c r="CA93" i="8"/>
  <c r="J93" i="8" s="1"/>
  <c r="CL164" i="8"/>
  <c r="CO17" i="8"/>
  <c r="CR23" i="8"/>
  <c r="CP23" i="8"/>
  <c r="CN23" i="8"/>
  <c r="CM23" i="8"/>
  <c r="CL37" i="8"/>
  <c r="CG48" i="8"/>
  <c r="CH12" i="8"/>
  <c r="CD14" i="8"/>
  <c r="CQ15" i="8"/>
  <c r="CQ17" i="8"/>
  <c r="CH19" i="8"/>
  <c r="CH21" i="8"/>
  <c r="CB23" i="8"/>
  <c r="AJ23" i="8" s="1"/>
  <c r="CN37" i="8"/>
  <c r="CN39" i="8"/>
  <c r="CE41" i="8"/>
  <c r="CE43" i="8"/>
  <c r="CR44" i="8"/>
  <c r="CO46" i="8"/>
  <c r="CL48" i="8"/>
  <c r="CC50" i="8"/>
  <c r="S156" i="8"/>
  <c r="CL161" i="8"/>
  <c r="CA58" i="8"/>
  <c r="J58" i="8" s="1"/>
  <c r="CA63" i="8"/>
  <c r="J63" i="8" s="1"/>
  <c r="CA155" i="8"/>
  <c r="S155" i="8" s="1"/>
  <c r="CA165" i="8"/>
  <c r="S165" i="8" s="1"/>
  <c r="CA175" i="8"/>
  <c r="J175" i="8" s="1"/>
  <c r="CA180" i="8"/>
  <c r="J180" i="8" s="1"/>
  <c r="CA185" i="8"/>
  <c r="J185" i="8" s="1"/>
  <c r="CA190" i="8"/>
  <c r="J190" i="8" s="1"/>
  <c r="CA195" i="8"/>
  <c r="J195" i="8" s="1"/>
  <c r="CA200" i="8"/>
  <c r="J200" i="8" s="1"/>
  <c r="CB155" i="8"/>
  <c r="CB165" i="8"/>
  <c r="CA215" i="8"/>
  <c r="AI215" i="8" s="1"/>
  <c r="CD11" i="8"/>
  <c r="CB162" i="8"/>
  <c r="CA171" i="8"/>
  <c r="J171" i="8" s="1"/>
  <c r="CA176" i="8"/>
  <c r="J176" i="8" s="1"/>
  <c r="CA181" i="8"/>
  <c r="J181" i="8" s="1"/>
  <c r="CA186" i="8"/>
  <c r="J186" i="8" s="1"/>
  <c r="CA191" i="8"/>
  <c r="J191" i="8" s="1"/>
  <c r="CA196" i="8"/>
  <c r="J196" i="8" s="1"/>
  <c r="A249" i="8"/>
  <c r="CA201" i="8"/>
  <c r="J201" i="8" s="1"/>
  <c r="S159" i="8" l="1"/>
  <c r="AJ12" i="8"/>
  <c r="AJ31" i="8"/>
  <c r="AJ18" i="8"/>
  <c r="AJ14" i="8"/>
  <c r="AJ41" i="8"/>
  <c r="AJ43" i="8"/>
  <c r="AJ37" i="8"/>
  <c r="AJ15" i="8"/>
  <c r="S163" i="8"/>
  <c r="AJ29" i="8"/>
  <c r="AJ35" i="8"/>
  <c r="AJ44" i="8"/>
  <c r="AJ48" i="8"/>
  <c r="AJ26" i="8"/>
  <c r="AJ20" i="8"/>
  <c r="AJ19" i="8"/>
  <c r="AJ21" i="8"/>
  <c r="AJ40" i="8"/>
  <c r="AJ49" i="8"/>
  <c r="S160" i="8"/>
  <c r="AJ33" i="8"/>
  <c r="AJ32" i="8"/>
  <c r="AJ22" i="8"/>
  <c r="AJ28" i="8"/>
  <c r="AJ39" i="8"/>
  <c r="AJ16" i="8"/>
  <c r="AJ25" i="8"/>
  <c r="E215" i="7" l="1"/>
  <c r="D215" i="7"/>
  <c r="C215" i="7"/>
  <c r="E214" i="7"/>
  <c r="C214" i="7" s="1"/>
  <c r="CK214" i="7" s="1"/>
  <c r="D214" i="7"/>
  <c r="E213" i="7"/>
  <c r="D213" i="7"/>
  <c r="C213" i="7"/>
  <c r="CA213" i="7" s="1"/>
  <c r="AI213" i="7" s="1"/>
  <c r="E212" i="7"/>
  <c r="D212" i="7"/>
  <c r="C212" i="7"/>
  <c r="CK211" i="7"/>
  <c r="CA211" i="7"/>
  <c r="AI211" i="7"/>
  <c r="E211" i="7"/>
  <c r="D211" i="7"/>
  <c r="C211" i="7"/>
  <c r="CK210" i="7"/>
  <c r="CA210" i="7"/>
  <c r="AI210" i="7" s="1"/>
  <c r="E210" i="7"/>
  <c r="D210" i="7"/>
  <c r="C210" i="7"/>
  <c r="CK209" i="7"/>
  <c r="CA209" i="7"/>
  <c r="AI209" i="7" s="1"/>
  <c r="E209" i="7"/>
  <c r="D209" i="7"/>
  <c r="C209" i="7"/>
  <c r="E208" i="7"/>
  <c r="D208" i="7"/>
  <c r="C208" i="7"/>
  <c r="CK208" i="7" s="1"/>
  <c r="I203" i="7"/>
  <c r="H203" i="7"/>
  <c r="G203" i="7"/>
  <c r="F203" i="7"/>
  <c r="E203" i="7"/>
  <c r="D203" i="7"/>
  <c r="CK202" i="7"/>
  <c r="D202" i="7"/>
  <c r="CA202" i="7" s="1"/>
  <c r="J202" i="7" s="1"/>
  <c r="D201" i="7"/>
  <c r="CK201" i="7" s="1"/>
  <c r="CA200" i="7"/>
  <c r="J200" i="7" s="1"/>
  <c r="D200" i="7"/>
  <c r="CK200" i="7" s="1"/>
  <c r="D199" i="7"/>
  <c r="CK199" i="7" s="1"/>
  <c r="CK198" i="7"/>
  <c r="CA198" i="7"/>
  <c r="J198" i="7" s="1"/>
  <c r="D198" i="7"/>
  <c r="D197" i="7"/>
  <c r="CK197" i="7" s="1"/>
  <c r="D196" i="7"/>
  <c r="CK196" i="7" s="1"/>
  <c r="CA195" i="7"/>
  <c r="J195" i="7" s="1"/>
  <c r="D195" i="7"/>
  <c r="CK195" i="7" s="1"/>
  <c r="D194" i="7"/>
  <c r="CA194" i="7" s="1"/>
  <c r="J194" i="7" s="1"/>
  <c r="D193" i="7"/>
  <c r="CK192" i="7"/>
  <c r="CA192" i="7"/>
  <c r="J192" i="7"/>
  <c r="D192" i="7"/>
  <c r="D191" i="7"/>
  <c r="CK191" i="7" s="1"/>
  <c r="D190" i="7"/>
  <c r="CK190" i="7" s="1"/>
  <c r="D189" i="7"/>
  <c r="CK189" i="7" s="1"/>
  <c r="D188" i="7"/>
  <c r="CK188" i="7" s="1"/>
  <c r="D187" i="7"/>
  <c r="CK187" i="7" s="1"/>
  <c r="D186" i="7"/>
  <c r="CK186" i="7" s="1"/>
  <c r="CA185" i="7"/>
  <c r="J185" i="7" s="1"/>
  <c r="D185" i="7"/>
  <c r="CK185" i="7" s="1"/>
  <c r="CK184" i="7"/>
  <c r="CA184" i="7"/>
  <c r="J184" i="7" s="1"/>
  <c r="D184" i="7"/>
  <c r="D183" i="7"/>
  <c r="CK182" i="7"/>
  <c r="D182" i="7"/>
  <c r="CA182" i="7" s="1"/>
  <c r="J182" i="7" s="1"/>
  <c r="D181" i="7"/>
  <c r="CK181" i="7" s="1"/>
  <c r="CA180" i="7"/>
  <c r="J180" i="7" s="1"/>
  <c r="D180" i="7"/>
  <c r="CK180" i="7" s="1"/>
  <c r="D179" i="7"/>
  <c r="CK179" i="7" s="1"/>
  <c r="D178" i="7"/>
  <c r="CK178" i="7" s="1"/>
  <c r="D177" i="7"/>
  <c r="CK177" i="7" s="1"/>
  <c r="D176" i="7"/>
  <c r="CK176" i="7" s="1"/>
  <c r="CA175" i="7"/>
  <c r="J175" i="7" s="1"/>
  <c r="D175" i="7"/>
  <c r="CK175" i="7" s="1"/>
  <c r="D174" i="7"/>
  <c r="CA174" i="7" s="1"/>
  <c r="J174" i="7" s="1"/>
  <c r="D173" i="7"/>
  <c r="D172" i="7"/>
  <c r="CA172" i="7" s="1"/>
  <c r="J172" i="7" s="1"/>
  <c r="D171" i="7"/>
  <c r="CK171" i="7" s="1"/>
  <c r="D168" i="7"/>
  <c r="CK167" i="7"/>
  <c r="D167" i="7"/>
  <c r="CL167" i="7" s="1"/>
  <c r="CL166" i="7"/>
  <c r="CK166" i="7"/>
  <c r="CB166" i="7"/>
  <c r="CA166" i="7"/>
  <c r="S166" i="7" s="1"/>
  <c r="D166" i="7"/>
  <c r="D165" i="7"/>
  <c r="CL164" i="7"/>
  <c r="CK164" i="7"/>
  <c r="D164" i="7"/>
  <c r="CB164" i="7" s="1"/>
  <c r="CL163" i="7"/>
  <c r="CK163" i="7"/>
  <c r="CB163" i="7"/>
  <c r="D163" i="7"/>
  <c r="CA163" i="7" s="1"/>
  <c r="S163" i="7" s="1"/>
  <c r="D162" i="7"/>
  <c r="D161" i="7"/>
  <c r="CL160" i="7"/>
  <c r="CK160" i="7"/>
  <c r="CB160" i="7"/>
  <c r="S160" i="7" s="1"/>
  <c r="CA160" i="7"/>
  <c r="D160" i="7"/>
  <c r="CL159" i="7"/>
  <c r="CK159" i="7"/>
  <c r="D159" i="7"/>
  <c r="CB159" i="7" s="1"/>
  <c r="CK158" i="7"/>
  <c r="CB158" i="7"/>
  <c r="D158" i="7"/>
  <c r="CL158" i="7" s="1"/>
  <c r="D157" i="7"/>
  <c r="CL157" i="7" s="1"/>
  <c r="CL156" i="7"/>
  <c r="CK156" i="7"/>
  <c r="CB156" i="7"/>
  <c r="CA156" i="7"/>
  <c r="S156" i="7" s="1"/>
  <c r="D156" i="7"/>
  <c r="CA155" i="7"/>
  <c r="D155" i="7"/>
  <c r="CL154" i="7"/>
  <c r="CK154" i="7"/>
  <c r="CA154" i="7"/>
  <c r="S154" i="7" s="1"/>
  <c r="D154" i="7"/>
  <c r="CB154" i="7" s="1"/>
  <c r="CB153" i="7"/>
  <c r="CA153" i="7"/>
  <c r="S153" i="7" s="1"/>
  <c r="D153" i="7"/>
  <c r="CL153" i="7" s="1"/>
  <c r="CN149" i="7"/>
  <c r="CM149" i="7"/>
  <c r="CL149" i="7"/>
  <c r="CK149" i="7"/>
  <c r="CB149" i="7"/>
  <c r="CA149" i="7"/>
  <c r="I149" i="7"/>
  <c r="CN148" i="7"/>
  <c r="CM148" i="7"/>
  <c r="CL148" i="7"/>
  <c r="CK148" i="7"/>
  <c r="CB148" i="7"/>
  <c r="CA148" i="7"/>
  <c r="I148" i="7" s="1"/>
  <c r="B144" i="7"/>
  <c r="B143" i="7"/>
  <c r="B139" i="7"/>
  <c r="B138" i="7"/>
  <c r="B137" i="7"/>
  <c r="CK130" i="7"/>
  <c r="CA130" i="7"/>
  <c r="M130" i="7" s="1"/>
  <c r="D130" i="7"/>
  <c r="D129" i="7"/>
  <c r="CK128" i="7"/>
  <c r="CA128" i="7"/>
  <c r="M128" i="7"/>
  <c r="D128" i="7"/>
  <c r="D127" i="7"/>
  <c r="CK126" i="7"/>
  <c r="D126" i="7"/>
  <c r="CA126" i="7" s="1"/>
  <c r="M126" i="7" s="1"/>
  <c r="CK125" i="7"/>
  <c r="CA125" i="7"/>
  <c r="M125" i="7" s="1"/>
  <c r="D125" i="7"/>
  <c r="D124" i="7"/>
  <c r="CK123" i="7"/>
  <c r="CA123" i="7"/>
  <c r="M123" i="7"/>
  <c r="D123" i="7"/>
  <c r="CK122" i="7"/>
  <c r="CA122" i="7"/>
  <c r="M122" i="7" s="1"/>
  <c r="D122" i="7"/>
  <c r="CM118" i="7"/>
  <c r="CL118" i="7"/>
  <c r="CK118" i="7"/>
  <c r="CC118" i="7"/>
  <c r="CB118" i="7"/>
  <c r="CA118" i="7"/>
  <c r="E118" i="7"/>
  <c r="CL117" i="7"/>
  <c r="CK117" i="7"/>
  <c r="CC117" i="7"/>
  <c r="CB117" i="7"/>
  <c r="CA117" i="7"/>
  <c r="X117" i="7"/>
  <c r="E117" i="7"/>
  <c r="CM117" i="7" s="1"/>
  <c r="CM116" i="7"/>
  <c r="CL116" i="7"/>
  <c r="CK116" i="7"/>
  <c r="CC116" i="7"/>
  <c r="E116" i="7"/>
  <c r="CB116" i="7" s="1"/>
  <c r="D112" i="7"/>
  <c r="D111" i="7"/>
  <c r="D109" i="7"/>
  <c r="D108" i="7"/>
  <c r="D107" i="7"/>
  <c r="I98" i="7"/>
  <c r="H98" i="7"/>
  <c r="G98" i="7"/>
  <c r="F98" i="7"/>
  <c r="E98" i="7"/>
  <c r="D98" i="7"/>
  <c r="D97" i="7"/>
  <c r="CK97" i="7" s="1"/>
  <c r="CK96" i="7"/>
  <c r="CA96" i="7"/>
  <c r="J96" i="7" s="1"/>
  <c r="D96" i="7"/>
  <c r="CK95" i="7"/>
  <c r="CA95" i="7"/>
  <c r="J95" i="7"/>
  <c r="D95" i="7"/>
  <c r="D94" i="7"/>
  <c r="CK94" i="7" s="1"/>
  <c r="D93" i="7"/>
  <c r="CK93" i="7" s="1"/>
  <c r="CK92" i="7"/>
  <c r="J92" i="7"/>
  <c r="D92" i="7"/>
  <c r="CA92" i="7" s="1"/>
  <c r="D91" i="7"/>
  <c r="CK91" i="7" s="1"/>
  <c r="CK90" i="7"/>
  <c r="CA90" i="7"/>
  <c r="J90" i="7"/>
  <c r="D90" i="7"/>
  <c r="D89" i="7"/>
  <c r="CK89" i="7" s="1"/>
  <c r="D88" i="7"/>
  <c r="D87" i="7"/>
  <c r="CA87" i="7" s="1"/>
  <c r="J87" i="7" s="1"/>
  <c r="CA86" i="7"/>
  <c r="J86" i="7" s="1"/>
  <c r="D86" i="7"/>
  <c r="CK86" i="7" s="1"/>
  <c r="CK85" i="7"/>
  <c r="CA85" i="7"/>
  <c r="J85" i="7"/>
  <c r="D85" i="7"/>
  <c r="D84" i="7"/>
  <c r="CK84" i="7" s="1"/>
  <c r="CK83" i="7"/>
  <c r="CA83" i="7"/>
  <c r="J83" i="7" s="1"/>
  <c r="D83" i="7"/>
  <c r="D82" i="7"/>
  <c r="CK81" i="7"/>
  <c r="D81" i="7"/>
  <c r="CA81" i="7" s="1"/>
  <c r="J81" i="7" s="1"/>
  <c r="CK80" i="7"/>
  <c r="CA80" i="7"/>
  <c r="J80" i="7" s="1"/>
  <c r="D80" i="7"/>
  <c r="D79" i="7"/>
  <c r="CK79" i="7" s="1"/>
  <c r="D78" i="7"/>
  <c r="CK78" i="7" s="1"/>
  <c r="CK77" i="7"/>
  <c r="J77" i="7"/>
  <c r="D77" i="7"/>
  <c r="CA77" i="7" s="1"/>
  <c r="D76" i="7"/>
  <c r="CK75" i="7"/>
  <c r="CA75" i="7"/>
  <c r="J75" i="7" s="1"/>
  <c r="D75" i="7"/>
  <c r="D74" i="7"/>
  <c r="CK74" i="7" s="1"/>
  <c r="D73" i="7"/>
  <c r="D72" i="7"/>
  <c r="CA72" i="7" s="1"/>
  <c r="J72" i="7" s="1"/>
  <c r="CK71" i="7"/>
  <c r="CA71" i="7"/>
  <c r="J71" i="7"/>
  <c r="D71" i="7"/>
  <c r="CK70" i="7"/>
  <c r="CA70" i="7"/>
  <c r="J70" i="7"/>
  <c r="D70" i="7"/>
  <c r="D69" i="7"/>
  <c r="CK69" i="7" s="1"/>
  <c r="D68" i="7"/>
  <c r="CK68" i="7" s="1"/>
  <c r="CK67" i="7"/>
  <c r="J67" i="7"/>
  <c r="D67" i="7"/>
  <c r="CA67" i="7" s="1"/>
  <c r="D66" i="7"/>
  <c r="CK66" i="7" s="1"/>
  <c r="D65" i="7"/>
  <c r="CA65" i="7" s="1"/>
  <c r="J65" i="7" s="1"/>
  <c r="CK64" i="7"/>
  <c r="D64" i="7"/>
  <c r="CA64" i="7" s="1"/>
  <c r="J64" i="7" s="1"/>
  <c r="D63" i="7"/>
  <c r="CK62" i="7"/>
  <c r="CA62" i="7"/>
  <c r="J62" i="7" s="1"/>
  <c r="D62" i="7"/>
  <c r="D61" i="7"/>
  <c r="CK61" i="7" s="1"/>
  <c r="D60" i="7"/>
  <c r="CK60" i="7" s="1"/>
  <c r="CK59" i="7"/>
  <c r="D59" i="7"/>
  <c r="CA59" i="7" s="1"/>
  <c r="J59" i="7" s="1"/>
  <c r="CA58" i="7"/>
  <c r="J58" i="7"/>
  <c r="D58" i="7"/>
  <c r="CK58" i="7" s="1"/>
  <c r="D57" i="7"/>
  <c r="CK56" i="7"/>
  <c r="CA56" i="7"/>
  <c r="J56" i="7" s="1"/>
  <c r="D56" i="7"/>
  <c r="AI53" i="7"/>
  <c r="AH53" i="7"/>
  <c r="AG53" i="7"/>
  <c r="AF53" i="7"/>
  <c r="AE53" i="7"/>
  <c r="AD53" i="7"/>
  <c r="AC53" i="7"/>
  <c r="AB53" i="7"/>
  <c r="AA53" i="7"/>
  <c r="Z53" i="7"/>
  <c r="Y53" i="7"/>
  <c r="X53" i="7"/>
  <c r="W53" i="7"/>
  <c r="V53" i="7"/>
  <c r="U53" i="7"/>
  <c r="T53" i="7"/>
  <c r="S53" i="7"/>
  <c r="R53" i="7"/>
  <c r="D53" i="7" s="1"/>
  <c r="Q53" i="7"/>
  <c r="P53" i="7"/>
  <c r="O53" i="7"/>
  <c r="N53" i="7"/>
  <c r="M53" i="7"/>
  <c r="L53" i="7"/>
  <c r="K53" i="7"/>
  <c r="J53" i="7"/>
  <c r="I53" i="7"/>
  <c r="H53" i="7"/>
  <c r="G53" i="7"/>
  <c r="F53" i="7"/>
  <c r="E53" i="7"/>
  <c r="CR52" i="7"/>
  <c r="CQ52" i="7"/>
  <c r="CP52" i="7"/>
  <c r="CO52" i="7"/>
  <c r="CN52" i="7"/>
  <c r="CM52" i="7"/>
  <c r="CH52" i="7"/>
  <c r="CG52" i="7"/>
  <c r="CF52" i="7"/>
  <c r="CE52" i="7"/>
  <c r="CD52" i="7"/>
  <c r="CC52" i="7"/>
  <c r="AJ52" i="7" s="1"/>
  <c r="D52" i="7"/>
  <c r="D51" i="7"/>
  <c r="D50" i="7"/>
  <c r="CR50" i="7" s="1"/>
  <c r="CR49" i="7"/>
  <c r="CQ49" i="7"/>
  <c r="CP49" i="7"/>
  <c r="CO49" i="7"/>
  <c r="CM49" i="7"/>
  <c r="CL49" i="7"/>
  <c r="CH49" i="7"/>
  <c r="CC49" i="7"/>
  <c r="CB49" i="7"/>
  <c r="D49" i="7"/>
  <c r="CR48" i="7"/>
  <c r="CQ48" i="7"/>
  <c r="CP48" i="7"/>
  <c r="CO48" i="7"/>
  <c r="CN48" i="7"/>
  <c r="CM48" i="7"/>
  <c r="CL48" i="7"/>
  <c r="CH48" i="7"/>
  <c r="CG48" i="7"/>
  <c r="CF48" i="7"/>
  <c r="CE48" i="7"/>
  <c r="CD48" i="7"/>
  <c r="CC48" i="7"/>
  <c r="D48" i="7"/>
  <c r="CB48" i="7" s="1"/>
  <c r="CQ47" i="7"/>
  <c r="CP47" i="7"/>
  <c r="D47" i="7"/>
  <c r="CN46" i="7"/>
  <c r="CM46" i="7"/>
  <c r="CG46" i="7"/>
  <c r="CF46" i="7"/>
  <c r="CE46" i="7"/>
  <c r="CD46" i="7"/>
  <c r="D46" i="7"/>
  <c r="CR45" i="7"/>
  <c r="CQ45" i="7"/>
  <c r="CP45" i="7"/>
  <c r="CO45" i="7"/>
  <c r="CG45" i="7"/>
  <c r="CF45" i="7"/>
  <c r="CE45" i="7"/>
  <c r="CD45" i="7"/>
  <c r="CC45" i="7"/>
  <c r="CB45" i="7"/>
  <c r="D45" i="7"/>
  <c r="D44" i="7"/>
  <c r="CO44" i="7" s="1"/>
  <c r="CR43" i="7"/>
  <c r="CQ43" i="7"/>
  <c r="CP43" i="7"/>
  <c r="CO43" i="7"/>
  <c r="CN43" i="7"/>
  <c r="CM43" i="7"/>
  <c r="CL43" i="7"/>
  <c r="CH43" i="7"/>
  <c r="CG43" i="7"/>
  <c r="CF43" i="7"/>
  <c r="CE43" i="7"/>
  <c r="CD43" i="7"/>
  <c r="CC43" i="7"/>
  <c r="D43" i="7"/>
  <c r="CB43" i="7" s="1"/>
  <c r="CG42" i="7"/>
  <c r="CF42" i="7"/>
  <c r="CE42" i="7"/>
  <c r="CD42" i="7"/>
  <c r="D42" i="7"/>
  <c r="D41" i="7"/>
  <c r="CN41" i="7" s="1"/>
  <c r="CR40" i="7"/>
  <c r="CQ40" i="7"/>
  <c r="CP40" i="7"/>
  <c r="CO40" i="7"/>
  <c r="CF40" i="7"/>
  <c r="CE40" i="7"/>
  <c r="CD40" i="7"/>
  <c r="CC40" i="7"/>
  <c r="CB40" i="7"/>
  <c r="D40" i="7"/>
  <c r="CH39" i="7"/>
  <c r="CC39" i="7"/>
  <c r="D39" i="7"/>
  <c r="CR38" i="7"/>
  <c r="CQ38" i="7"/>
  <c r="CP38" i="7"/>
  <c r="CO38" i="7"/>
  <c r="CN38" i="7"/>
  <c r="CM38" i="7"/>
  <c r="CL38" i="7"/>
  <c r="CH38" i="7"/>
  <c r="CG38" i="7"/>
  <c r="CF38" i="7"/>
  <c r="CE38" i="7"/>
  <c r="CD38" i="7"/>
  <c r="CC38" i="7"/>
  <c r="D38" i="7"/>
  <c r="CB38" i="7" s="1"/>
  <c r="AJ38" i="7" s="1"/>
  <c r="CR37" i="7"/>
  <c r="CQ37" i="7"/>
  <c r="CP37" i="7"/>
  <c r="CO37" i="7"/>
  <c r="CN37" i="7"/>
  <c r="CM37" i="7"/>
  <c r="CG37" i="7"/>
  <c r="CF37" i="7"/>
  <c r="CE37" i="7"/>
  <c r="CD37" i="7"/>
  <c r="D37" i="7"/>
  <c r="CL37" i="7" s="1"/>
  <c r="CN36" i="7"/>
  <c r="CM36" i="7"/>
  <c r="CL36" i="7"/>
  <c r="CH36" i="7"/>
  <c r="CG36" i="7"/>
  <c r="CF36" i="7"/>
  <c r="CE36" i="7"/>
  <c r="CD36" i="7"/>
  <c r="CC36" i="7"/>
  <c r="CB36" i="7"/>
  <c r="AJ36" i="7" s="1"/>
  <c r="D36" i="7"/>
  <c r="D35" i="7"/>
  <c r="CR34" i="7"/>
  <c r="CQ34" i="7"/>
  <c r="CP34" i="7"/>
  <c r="CO34" i="7"/>
  <c r="CN34" i="7"/>
  <c r="CM34" i="7"/>
  <c r="CB34" i="7"/>
  <c r="D34" i="7"/>
  <c r="CR33" i="7"/>
  <c r="CQ33" i="7"/>
  <c r="CP33" i="7"/>
  <c r="CO33" i="7"/>
  <c r="CN33" i="7"/>
  <c r="CM33" i="7"/>
  <c r="CL33" i="7"/>
  <c r="CH33" i="7"/>
  <c r="CG33" i="7"/>
  <c r="CF33" i="7"/>
  <c r="CE33" i="7"/>
  <c r="CD33" i="7"/>
  <c r="CC33" i="7"/>
  <c r="D33" i="7"/>
  <c r="CB33" i="7" s="1"/>
  <c r="AJ33" i="7" s="1"/>
  <c r="CO32" i="7"/>
  <c r="CN32" i="7"/>
  <c r="CM32" i="7"/>
  <c r="CD32" i="7"/>
  <c r="D32" i="7"/>
  <c r="CN31" i="7"/>
  <c r="CM31" i="7"/>
  <c r="CL31" i="7"/>
  <c r="CH31" i="7"/>
  <c r="CF31" i="7"/>
  <c r="CE31" i="7"/>
  <c r="CD31" i="7"/>
  <c r="CC31" i="7"/>
  <c r="CB31" i="7"/>
  <c r="D31" i="7"/>
  <c r="CO30" i="7"/>
  <c r="CF30" i="7"/>
  <c r="CE30" i="7"/>
  <c r="CD30" i="7"/>
  <c r="CC30" i="7"/>
  <c r="CB30" i="7"/>
  <c r="D30" i="7"/>
  <c r="D29" i="7"/>
  <c r="CR28" i="7"/>
  <c r="CQ28" i="7"/>
  <c r="CP28" i="7"/>
  <c r="CO28" i="7"/>
  <c r="CN28" i="7"/>
  <c r="CM28" i="7"/>
  <c r="CL28" i="7"/>
  <c r="CH28" i="7"/>
  <c r="CG28" i="7"/>
  <c r="CF28" i="7"/>
  <c r="CE28" i="7"/>
  <c r="CD28" i="7"/>
  <c r="CC28" i="7"/>
  <c r="D28" i="7"/>
  <c r="CB28" i="7" s="1"/>
  <c r="AJ28" i="7" s="1"/>
  <c r="CL27" i="7"/>
  <c r="D27" i="7"/>
  <c r="CH26" i="7"/>
  <c r="CG26" i="7"/>
  <c r="D26" i="7"/>
  <c r="CR25" i="7"/>
  <c r="CQ25" i="7"/>
  <c r="CP25" i="7"/>
  <c r="CN25" i="7"/>
  <c r="CM25" i="7"/>
  <c r="CL25" i="7"/>
  <c r="CC25" i="7"/>
  <c r="CB25" i="7"/>
  <c r="D25" i="7"/>
  <c r="CR24" i="7"/>
  <c r="CQ24" i="7"/>
  <c r="CP24" i="7"/>
  <c r="CN24" i="7"/>
  <c r="CM24" i="7"/>
  <c r="CL24" i="7"/>
  <c r="CH24" i="7"/>
  <c r="CG24" i="7"/>
  <c r="CF24" i="7"/>
  <c r="CD24" i="7"/>
  <c r="CC24" i="7"/>
  <c r="CB24" i="7"/>
  <c r="AJ24" i="7" s="1"/>
  <c r="D24" i="7"/>
  <c r="CP23" i="7"/>
  <c r="CN23" i="7"/>
  <c r="CM23" i="7"/>
  <c r="CL23" i="7"/>
  <c r="CH23" i="7"/>
  <c r="CF23" i="7"/>
  <c r="CD23" i="7"/>
  <c r="CC23" i="7"/>
  <c r="CB23" i="7"/>
  <c r="D23" i="7"/>
  <c r="CD22" i="7"/>
  <c r="CC22" i="7"/>
  <c r="CB22" i="7"/>
  <c r="D22" i="7"/>
  <c r="CR21" i="7"/>
  <c r="CN21" i="7"/>
  <c r="CM21" i="7"/>
  <c r="CL21" i="7"/>
  <c r="D21" i="7"/>
  <c r="CC21" i="7" s="1"/>
  <c r="CR20" i="7"/>
  <c r="CQ20" i="7"/>
  <c r="CP20" i="7"/>
  <c r="CO20" i="7"/>
  <c r="CN20" i="7"/>
  <c r="CM20" i="7"/>
  <c r="CL20" i="7"/>
  <c r="CH20" i="7"/>
  <c r="CG20" i="7"/>
  <c r="CF20" i="7"/>
  <c r="CE20" i="7"/>
  <c r="CD20" i="7"/>
  <c r="CC20" i="7"/>
  <c r="D20" i="7"/>
  <c r="CB20" i="7" s="1"/>
  <c r="AJ20" i="7" s="1"/>
  <c r="CR19" i="7"/>
  <c r="CQ19" i="7"/>
  <c r="CP19" i="7"/>
  <c r="CO19" i="7"/>
  <c r="CN19" i="7"/>
  <c r="CM19" i="7"/>
  <c r="CL19" i="7"/>
  <c r="CH19" i="7"/>
  <c r="CG19" i="7"/>
  <c r="CF19" i="7"/>
  <c r="AJ19" i="7" s="1"/>
  <c r="CE19" i="7"/>
  <c r="CD19" i="7"/>
  <c r="CC19" i="7"/>
  <c r="CB19" i="7"/>
  <c r="D19" i="7"/>
  <c r="CM18" i="7"/>
  <c r="CL18" i="7"/>
  <c r="CH18" i="7"/>
  <c r="D18" i="7"/>
  <c r="CR17" i="7"/>
  <c r="CQ17" i="7"/>
  <c r="CP17" i="7"/>
  <c r="CO17" i="7"/>
  <c r="CN17" i="7"/>
  <c r="CG17" i="7"/>
  <c r="CE17" i="7"/>
  <c r="CD17" i="7"/>
  <c r="CC17" i="7"/>
  <c r="CB17" i="7"/>
  <c r="D17" i="7"/>
  <c r="CG16" i="7"/>
  <c r="CC16" i="7"/>
  <c r="CB16" i="7"/>
  <c r="D16" i="7"/>
  <c r="CR15" i="7"/>
  <c r="CQ15" i="7"/>
  <c r="CP15" i="7"/>
  <c r="CO15" i="7"/>
  <c r="CN15" i="7"/>
  <c r="CM15" i="7"/>
  <c r="CL15" i="7"/>
  <c r="CH15" i="7"/>
  <c r="CG15" i="7"/>
  <c r="CF15" i="7"/>
  <c r="CE15" i="7"/>
  <c r="CD15" i="7"/>
  <c r="CC15" i="7"/>
  <c r="D15" i="7"/>
  <c r="CB15" i="7" s="1"/>
  <c r="AJ15" i="7" s="1"/>
  <c r="CR14" i="7"/>
  <c r="CQ14" i="7"/>
  <c r="CP14" i="7"/>
  <c r="CO14" i="7"/>
  <c r="CN14" i="7"/>
  <c r="CM14" i="7"/>
  <c r="CG14" i="7"/>
  <c r="CF14" i="7"/>
  <c r="CE14" i="7"/>
  <c r="CD14" i="7"/>
  <c r="D14" i="7"/>
  <c r="CL14" i="7" s="1"/>
  <c r="CR13" i="7"/>
  <c r="CN13" i="7"/>
  <c r="CM13" i="7"/>
  <c r="CL13" i="7"/>
  <c r="CH13" i="7"/>
  <c r="CG13" i="7"/>
  <c r="CF13" i="7"/>
  <c r="CE13" i="7"/>
  <c r="CD13" i="7"/>
  <c r="CC13" i="7"/>
  <c r="D13" i="7"/>
  <c r="D12" i="7"/>
  <c r="CP12" i="7" s="1"/>
  <c r="CR11" i="7"/>
  <c r="CQ11" i="7"/>
  <c r="CP11" i="7"/>
  <c r="CO11" i="7"/>
  <c r="CM11" i="7"/>
  <c r="CH11" i="7"/>
  <c r="CG11" i="7"/>
  <c r="CF11" i="7"/>
  <c r="D11" i="7"/>
  <c r="A5" i="7"/>
  <c r="A4" i="7"/>
  <c r="A3" i="7"/>
  <c r="A2" i="7"/>
  <c r="CK63" i="7" l="1"/>
  <c r="CA63" i="7"/>
  <c r="J63" i="7" s="1"/>
  <c r="CA124" i="7"/>
  <c r="M124" i="7" s="1"/>
  <c r="CK124" i="7"/>
  <c r="CL168" i="7"/>
  <c r="CK168" i="7"/>
  <c r="CB168" i="7"/>
  <c r="CA168" i="7"/>
  <c r="S168" i="7" s="1"/>
  <c r="CA97" i="7"/>
  <c r="CK183" i="7"/>
  <c r="CA183" i="7"/>
  <c r="J183" i="7" s="1"/>
  <c r="CK72" i="7"/>
  <c r="CN35" i="7"/>
  <c r="CM35" i="7"/>
  <c r="CH35" i="7"/>
  <c r="CL35" i="7"/>
  <c r="CR35" i="7"/>
  <c r="CG35" i="7"/>
  <c r="CC35" i="7"/>
  <c r="CF35" i="7"/>
  <c r="CE35" i="7"/>
  <c r="CD35" i="7"/>
  <c r="CB41" i="7"/>
  <c r="AJ41" i="7" s="1"/>
  <c r="CK57" i="7"/>
  <c r="CA57" i="7"/>
  <c r="J57" i="7" s="1"/>
  <c r="CK65" i="7"/>
  <c r="CK73" i="7"/>
  <c r="CA73" i="7"/>
  <c r="J73" i="7" s="1"/>
  <c r="CA91" i="7"/>
  <c r="J91" i="7" s="1"/>
  <c r="CK127" i="7"/>
  <c r="CA127" i="7"/>
  <c r="M127" i="7" s="1"/>
  <c r="CK172" i="7"/>
  <c r="CD12" i="7"/>
  <c r="AJ31" i="7"/>
  <c r="CB35" i="7"/>
  <c r="CG39" i="7"/>
  <c r="CF39" i="7"/>
  <c r="CE39" i="7"/>
  <c r="CD39" i="7"/>
  <c r="CQ39" i="7"/>
  <c r="CP39" i="7"/>
  <c r="CR39" i="7"/>
  <c r="CO39" i="7"/>
  <c r="CN39" i="7"/>
  <c r="CM41" i="7"/>
  <c r="CB50" i="7"/>
  <c r="CK173" i="7"/>
  <c r="CA173" i="7"/>
  <c r="J173" i="7" s="1"/>
  <c r="CK212" i="7"/>
  <c r="CA212" i="7"/>
  <c r="AI212" i="7" s="1"/>
  <c r="CE12" i="7"/>
  <c r="CF16" i="7"/>
  <c r="CD16" i="7"/>
  <c r="AJ16" i="7" s="1"/>
  <c r="CE16" i="7"/>
  <c r="CP16" i="7"/>
  <c r="CO16" i="7"/>
  <c r="CR16" i="7"/>
  <c r="CQ16" i="7"/>
  <c r="CM16" i="7"/>
  <c r="CQ18" i="7"/>
  <c r="CO18" i="7"/>
  <c r="CP18" i="7"/>
  <c r="CR18" i="7"/>
  <c r="CN18" i="7"/>
  <c r="CG18" i="7"/>
  <c r="CF18" i="7"/>
  <c r="CD18" i="7"/>
  <c r="CE18" i="7"/>
  <c r="CC18" i="7"/>
  <c r="CN22" i="7"/>
  <c r="CM22" i="7"/>
  <c r="CH22" i="7"/>
  <c r="CL22" i="7"/>
  <c r="CQ22" i="7"/>
  <c r="CP22" i="7"/>
  <c r="CR22" i="7"/>
  <c r="CO22" i="7"/>
  <c r="CF22" i="7"/>
  <c r="CP26" i="7"/>
  <c r="CO26" i="7"/>
  <c r="CN26" i="7"/>
  <c r="CM26" i="7"/>
  <c r="CR26" i="7"/>
  <c r="CQ26" i="7"/>
  <c r="CL26" i="7"/>
  <c r="CE26" i="7"/>
  <c r="CC26" i="7"/>
  <c r="CD26" i="7"/>
  <c r="CB26" i="7"/>
  <c r="CO35" i="7"/>
  <c r="CQ50" i="7"/>
  <c r="CA66" i="7"/>
  <c r="CB18" i="7"/>
  <c r="AJ18" i="7" s="1"/>
  <c r="CF26" i="7"/>
  <c r="CP35" i="7"/>
  <c r="CB39" i="7"/>
  <c r="CC42" i="7"/>
  <c r="CB42" i="7"/>
  <c r="CQ42" i="7"/>
  <c r="CR42" i="7"/>
  <c r="CP42" i="7"/>
  <c r="CO42" i="7"/>
  <c r="CN42" i="7"/>
  <c r="CA208" i="7"/>
  <c r="AI208" i="7" s="1"/>
  <c r="CM12" i="7"/>
  <c r="CL12" i="7"/>
  <c r="CH12" i="7"/>
  <c r="CO12" i="7"/>
  <c r="CF12" i="7"/>
  <c r="CN12" i="7"/>
  <c r="CG12" i="7"/>
  <c r="CC12" i="7"/>
  <c r="CK193" i="7"/>
  <c r="CA193" i="7"/>
  <c r="J193" i="7" s="1"/>
  <c r="CA82" i="7"/>
  <c r="J82" i="7" s="1"/>
  <c r="CK82" i="7"/>
  <c r="CB12" i="7"/>
  <c r="CQ12" i="7"/>
  <c r="CP51" i="7"/>
  <c r="CR51" i="7"/>
  <c r="CQ51" i="7"/>
  <c r="CD51" i="7"/>
  <c r="CC51" i="7"/>
  <c r="CK76" i="7"/>
  <c r="CA76" i="7"/>
  <c r="J76" i="7" s="1"/>
  <c r="CA129" i="7"/>
  <c r="M129" i="7" s="1"/>
  <c r="CK129" i="7"/>
  <c r="CL165" i="7"/>
  <c r="CK165" i="7"/>
  <c r="CB165" i="7"/>
  <c r="CR27" i="7"/>
  <c r="CN27" i="7"/>
  <c r="CM27" i="7"/>
  <c r="CQ27" i="7"/>
  <c r="CP27" i="7"/>
  <c r="CH27" i="7"/>
  <c r="CL39" i="7"/>
  <c r="CF51" i="7"/>
  <c r="CE22" i="7"/>
  <c r="AJ22" i="7" s="1"/>
  <c r="CR47" i="7"/>
  <c r="CN47" i="7"/>
  <c r="CH47" i="7"/>
  <c r="CM47" i="7"/>
  <c r="CL47" i="7"/>
  <c r="CG47" i="7"/>
  <c r="CF47" i="7"/>
  <c r="CE47" i="7"/>
  <c r="CB27" i="7"/>
  <c r="CG29" i="7"/>
  <c r="CF29" i="7"/>
  <c r="CE29" i="7"/>
  <c r="CD29" i="7"/>
  <c r="CR29" i="7"/>
  <c r="CQ29" i="7"/>
  <c r="CP29" i="7"/>
  <c r="CL29" i="7"/>
  <c r="CC29" i="7"/>
  <c r="CH29" i="7"/>
  <c r="CB29" i="7"/>
  <c r="CH51" i="7"/>
  <c r="CN16" i="7"/>
  <c r="CC27" i="7"/>
  <c r="CM29" i="7"/>
  <c r="CL42" i="7"/>
  <c r="CB47" i="7"/>
  <c r="CM51" i="7"/>
  <c r="CA178" i="7"/>
  <c r="J178" i="7" s="1"/>
  <c r="CA189" i="7"/>
  <c r="J189" i="7" s="1"/>
  <c r="CA214" i="7"/>
  <c r="AI214" i="7" s="1"/>
  <c r="CD27" i="7"/>
  <c r="CN29" i="7"/>
  <c r="CR32" i="7"/>
  <c r="CQ32" i="7"/>
  <c r="CP32" i="7"/>
  <c r="CL32" i="7"/>
  <c r="CG32" i="7"/>
  <c r="CE32" i="7"/>
  <c r="CH32" i="7"/>
  <c r="CF32" i="7"/>
  <c r="CC32" i="7"/>
  <c r="CM42" i="7"/>
  <c r="CC47" i="7"/>
  <c r="CN51" i="7"/>
  <c r="CL161" i="7"/>
  <c r="CK161" i="7"/>
  <c r="CB161" i="7"/>
  <c r="CA161" i="7"/>
  <c r="S161" i="7" s="1"/>
  <c r="CR41" i="7"/>
  <c r="CQ41" i="7"/>
  <c r="CP41" i="7"/>
  <c r="CO41" i="7"/>
  <c r="CL41" i="7"/>
  <c r="CG41" i="7"/>
  <c r="CH41" i="7"/>
  <c r="CF41" i="7"/>
  <c r="CE41" i="7"/>
  <c r="CD41" i="7"/>
  <c r="CC41" i="7"/>
  <c r="CN50" i="7"/>
  <c r="CM50" i="7"/>
  <c r="CH50" i="7"/>
  <c r="CL50" i="7"/>
  <c r="CP50" i="7"/>
  <c r="CF50" i="7"/>
  <c r="CO50" i="7"/>
  <c r="CG50" i="7"/>
  <c r="CE50" i="7"/>
  <c r="CD50" i="7"/>
  <c r="CC50" i="7"/>
  <c r="CQ35" i="7"/>
  <c r="CR12" i="7"/>
  <c r="CG44" i="7"/>
  <c r="CF44" i="7"/>
  <c r="CD44" i="7"/>
  <c r="CE44" i="7"/>
  <c r="CR44" i="7"/>
  <c r="CN44" i="7"/>
  <c r="CL44" i="7"/>
  <c r="CH44" i="7"/>
  <c r="CC44" i="7"/>
  <c r="CM44" i="7"/>
  <c r="CB44" i="7"/>
  <c r="CE51" i="7"/>
  <c r="CH16" i="7"/>
  <c r="CM39" i="7"/>
  <c r="CP44" i="7"/>
  <c r="CG51" i="7"/>
  <c r="CA165" i="7"/>
  <c r="S165" i="7" s="1"/>
  <c r="CA199" i="7"/>
  <c r="J199" i="7" s="1"/>
  <c r="CL16" i="7"/>
  <c r="CG22" i="7"/>
  <c r="CH42" i="7"/>
  <c r="CQ44" i="7"/>
  <c r="CA60" i="7"/>
  <c r="J60" i="7" s="1"/>
  <c r="CF27" i="7"/>
  <c r="CO29" i="7"/>
  <c r="CG34" i="7"/>
  <c r="CF34" i="7"/>
  <c r="CE34" i="7"/>
  <c r="CD34" i="7"/>
  <c r="CL34" i="7"/>
  <c r="CH34" i="7"/>
  <c r="CC34" i="7"/>
  <c r="AJ34" i="7" s="1"/>
  <c r="CD47" i="7"/>
  <c r="CO51" i="7"/>
  <c r="CA78" i="7"/>
  <c r="J78" i="7" s="1"/>
  <c r="CK88" i="7"/>
  <c r="CA88" i="7"/>
  <c r="J88" i="7" s="1"/>
  <c r="CG27" i="7"/>
  <c r="CN30" i="7"/>
  <c r="CM30" i="7"/>
  <c r="CL30" i="7"/>
  <c r="CH30" i="7"/>
  <c r="CP30" i="7"/>
  <c r="CR30" i="7"/>
  <c r="CQ30" i="7"/>
  <c r="CG30" i="7"/>
  <c r="AJ30" i="7" s="1"/>
  <c r="CB32" i="7"/>
  <c r="AJ32" i="7" s="1"/>
  <c r="CO47" i="7"/>
  <c r="CA179" i="7"/>
  <c r="J179" i="7" s="1"/>
  <c r="CA157" i="7"/>
  <c r="CA187" i="7"/>
  <c r="J187" i="7" s="1"/>
  <c r="CB157" i="7"/>
  <c r="CR46" i="7"/>
  <c r="CQ46" i="7"/>
  <c r="CO46" i="7"/>
  <c r="CP46" i="7"/>
  <c r="CA61" i="7"/>
  <c r="J61" i="7" s="1"/>
  <c r="CL162" i="7"/>
  <c r="CK162" i="7"/>
  <c r="CA162" i="7"/>
  <c r="CB162" i="7"/>
  <c r="CB21" i="7"/>
  <c r="CK153" i="7"/>
  <c r="CK174" i="7"/>
  <c r="CK194" i="7"/>
  <c r="CK213" i="7"/>
  <c r="CR31" i="7"/>
  <c r="CQ31" i="7"/>
  <c r="CP31" i="7"/>
  <c r="CO31" i="7"/>
  <c r="CB37" i="7"/>
  <c r="AJ37" i="7" s="1"/>
  <c r="CN40" i="7"/>
  <c r="CM40" i="7"/>
  <c r="CH40" i="7"/>
  <c r="AJ40" i="7" s="1"/>
  <c r="CL40" i="7"/>
  <c r="AJ43" i="7"/>
  <c r="CB46" i="7"/>
  <c r="AJ46" i="7" s="1"/>
  <c r="CG49" i="7"/>
  <c r="CF49" i="7"/>
  <c r="AJ49" i="7" s="1"/>
  <c r="CE49" i="7"/>
  <c r="CD49" i="7"/>
  <c r="CA68" i="7"/>
  <c r="J68" i="7" s="1"/>
  <c r="CA93" i="7"/>
  <c r="J93" i="7" s="1"/>
  <c r="X118" i="7"/>
  <c r="CA167" i="7"/>
  <c r="CA188" i="7"/>
  <c r="J188" i="7" s="1"/>
  <c r="CG21" i="7"/>
  <c r="CF21" i="7"/>
  <c r="CE21" i="7"/>
  <c r="CD21" i="7"/>
  <c r="CK157" i="7"/>
  <c r="CB14" i="7"/>
  <c r="A249" i="7"/>
  <c r="CE11" i="7"/>
  <c r="CC11" i="7"/>
  <c r="CD11" i="7"/>
  <c r="CC14" i="7"/>
  <c r="CM17" i="7"/>
  <c r="CL17" i="7"/>
  <c r="CH17" i="7"/>
  <c r="CH21" i="7"/>
  <c r="CR23" i="7"/>
  <c r="CQ23" i="7"/>
  <c r="CC37" i="7"/>
  <c r="CC46" i="7"/>
  <c r="CK87" i="7"/>
  <c r="CA158" i="7"/>
  <c r="S158" i="7" s="1"/>
  <c r="CB167" i="7"/>
  <c r="CQ13" i="7"/>
  <c r="CO13" i="7"/>
  <c r="CP13" i="7"/>
  <c r="CO21" i="7"/>
  <c r="CK215" i="7"/>
  <c r="CA215" i="7"/>
  <c r="AI215" i="7" s="1"/>
  <c r="CH14" i="7"/>
  <c r="CP21" i="7"/>
  <c r="CH25" i="7"/>
  <c r="CG25" i="7"/>
  <c r="AJ25" i="7" s="1"/>
  <c r="CF25" i="7"/>
  <c r="CD25" i="7"/>
  <c r="CR36" i="7"/>
  <c r="CQ36" i="7"/>
  <c r="CP36" i="7"/>
  <c r="CO36" i="7"/>
  <c r="CH37" i="7"/>
  <c r="CN45" i="7"/>
  <c r="CM45" i="7"/>
  <c r="CL45" i="7"/>
  <c r="CH45" i="7"/>
  <c r="AJ45" i="7" s="1"/>
  <c r="CH46" i="7"/>
  <c r="AJ48" i="7"/>
  <c r="CA116" i="7"/>
  <c r="X116" i="7" s="1"/>
  <c r="CK155" i="7"/>
  <c r="CB155" i="7"/>
  <c r="S155" i="7" s="1"/>
  <c r="CL155" i="7"/>
  <c r="CA177" i="7"/>
  <c r="J177" i="7" s="1"/>
  <c r="CA197" i="7"/>
  <c r="J197" i="7" s="1"/>
  <c r="CN11" i="7"/>
  <c r="B249" i="7" s="1"/>
  <c r="CB13" i="7"/>
  <c r="AJ13" i="7" s="1"/>
  <c r="CF17" i="7"/>
  <c r="AJ17" i="7" s="1"/>
  <c r="CQ21" i="7"/>
  <c r="CG23" i="7"/>
  <c r="AJ23" i="7" s="1"/>
  <c r="CG31" i="7"/>
  <c r="CG40" i="7"/>
  <c r="CL46" i="7"/>
  <c r="CN49" i="7"/>
  <c r="CA164" i="7"/>
  <c r="S164" i="7" s="1"/>
  <c r="CA190" i="7"/>
  <c r="J190" i="7" s="1"/>
  <c r="CA69" i="7"/>
  <c r="J69" i="7" s="1"/>
  <c r="CA74" i="7"/>
  <c r="J74" i="7" s="1"/>
  <c r="CA79" i="7"/>
  <c r="J79" i="7" s="1"/>
  <c r="CA84" i="7"/>
  <c r="J84" i="7" s="1"/>
  <c r="CA89" i="7"/>
  <c r="J89" i="7" s="1"/>
  <c r="CA94" i="7"/>
  <c r="J94" i="7" s="1"/>
  <c r="CA159" i="7"/>
  <c r="S159" i="7" s="1"/>
  <c r="CA171" i="7"/>
  <c r="J171" i="7" s="1"/>
  <c r="CA176" i="7"/>
  <c r="J176" i="7" s="1"/>
  <c r="CA181" i="7"/>
  <c r="J181" i="7" s="1"/>
  <c r="CA186" i="7"/>
  <c r="J186" i="7" s="1"/>
  <c r="CA191" i="7"/>
  <c r="J191" i="7" s="1"/>
  <c r="CA196" i="7"/>
  <c r="J196" i="7" s="1"/>
  <c r="CA201" i="7"/>
  <c r="J201" i="7" s="1"/>
  <c r="AJ44" i="7" l="1"/>
  <c r="AJ50" i="7"/>
  <c r="S157" i="7"/>
  <c r="AJ51" i="7"/>
  <c r="AJ11" i="7"/>
  <c r="AJ27" i="7"/>
  <c r="AJ14" i="7"/>
  <c r="AJ47" i="7"/>
  <c r="S167" i="7"/>
  <c r="AJ29" i="7"/>
  <c r="AJ12" i="7"/>
  <c r="AJ42" i="7"/>
  <c r="AJ21" i="7"/>
  <c r="AJ26" i="7"/>
  <c r="AJ39" i="7"/>
  <c r="S162" i="7"/>
  <c r="AJ35" i="7"/>
  <c r="E215" i="6" l="1"/>
  <c r="D215" i="6"/>
  <c r="C215" i="6" s="1"/>
  <c r="E214" i="6"/>
  <c r="D214" i="6"/>
  <c r="C214" i="6" s="1"/>
  <c r="E213" i="6"/>
  <c r="D213" i="6"/>
  <c r="C213" i="6" s="1"/>
  <c r="E212" i="6"/>
  <c r="D212" i="6"/>
  <c r="C212" i="6" s="1"/>
  <c r="CK211" i="6"/>
  <c r="CA211" i="6"/>
  <c r="AI211" i="6"/>
  <c r="E211" i="6"/>
  <c r="D211" i="6"/>
  <c r="C211" i="6"/>
  <c r="E210" i="6"/>
  <c r="D210" i="6"/>
  <c r="C210" i="6" s="1"/>
  <c r="CA209" i="6"/>
  <c r="AI209" i="6" s="1"/>
  <c r="E209" i="6"/>
  <c r="D209" i="6"/>
  <c r="C209" i="6" s="1"/>
  <c r="CK209" i="6" s="1"/>
  <c r="CK208" i="6"/>
  <c r="CA208" i="6"/>
  <c r="AI208" i="6"/>
  <c r="E208" i="6"/>
  <c r="D208" i="6"/>
  <c r="C208" i="6" s="1"/>
  <c r="I203" i="6"/>
  <c r="H203" i="6"/>
  <c r="D203" i="6" s="1"/>
  <c r="G203" i="6"/>
  <c r="F203" i="6"/>
  <c r="E203" i="6"/>
  <c r="D202" i="6"/>
  <c r="CK202" i="6" s="1"/>
  <c r="CA201" i="6"/>
  <c r="J201" i="6"/>
  <c r="D201" i="6"/>
  <c r="CK201" i="6" s="1"/>
  <c r="CA200" i="6"/>
  <c r="J200" i="6"/>
  <c r="D200" i="6"/>
  <c r="CK200" i="6" s="1"/>
  <c r="D199" i="6"/>
  <c r="CA199" i="6" s="1"/>
  <c r="J199" i="6" s="1"/>
  <c r="CK198" i="6"/>
  <c r="CA198" i="6"/>
  <c r="J198" i="6"/>
  <c r="D198" i="6"/>
  <c r="D197" i="6"/>
  <c r="CK197" i="6" s="1"/>
  <c r="CA196" i="6"/>
  <c r="J196" i="6"/>
  <c r="D196" i="6"/>
  <c r="CK196" i="6" s="1"/>
  <c r="D195" i="6"/>
  <c r="D194" i="6"/>
  <c r="CA194" i="6" s="1"/>
  <c r="J194" i="6" s="1"/>
  <c r="CK193" i="6"/>
  <c r="D193" i="6"/>
  <c r="CA193" i="6" s="1"/>
  <c r="J193" i="6" s="1"/>
  <c r="CK192" i="6"/>
  <c r="CA192" i="6"/>
  <c r="J192" i="6" s="1"/>
  <c r="D192" i="6"/>
  <c r="CA191" i="6"/>
  <c r="J191" i="6"/>
  <c r="D191" i="6"/>
  <c r="CK191" i="6" s="1"/>
  <c r="CK190" i="6"/>
  <c r="CA190" i="6"/>
  <c r="J190" i="6"/>
  <c r="D190" i="6"/>
  <c r="D189" i="6"/>
  <c r="D188" i="6"/>
  <c r="CA188" i="6" s="1"/>
  <c r="J188" i="6" s="1"/>
  <c r="CK187" i="6"/>
  <c r="CA187" i="6"/>
  <c r="J187" i="6" s="1"/>
  <c r="D187" i="6"/>
  <c r="CA186" i="6"/>
  <c r="J186" i="6"/>
  <c r="D186" i="6"/>
  <c r="CK186" i="6" s="1"/>
  <c r="D185" i="6"/>
  <c r="D184" i="6"/>
  <c r="CA184" i="6" s="1"/>
  <c r="J184" i="6" s="1"/>
  <c r="D183" i="6"/>
  <c r="CA182" i="6"/>
  <c r="J182" i="6" s="1"/>
  <c r="D182" i="6"/>
  <c r="CK182" i="6" s="1"/>
  <c r="CA181" i="6"/>
  <c r="J181" i="6"/>
  <c r="D181" i="6"/>
  <c r="CK181" i="6" s="1"/>
  <c r="CK180" i="6"/>
  <c r="D180" i="6"/>
  <c r="CA180" i="6" s="1"/>
  <c r="J180" i="6" s="1"/>
  <c r="D179" i="6"/>
  <c r="CA179" i="6" s="1"/>
  <c r="J179" i="6" s="1"/>
  <c r="CK178" i="6"/>
  <c r="CA178" i="6"/>
  <c r="J178" i="6"/>
  <c r="D178" i="6"/>
  <c r="D177" i="6"/>
  <c r="CK177" i="6" s="1"/>
  <c r="CA176" i="6"/>
  <c r="J176" i="6"/>
  <c r="D176" i="6"/>
  <c r="CK176" i="6" s="1"/>
  <c r="CA175" i="6"/>
  <c r="J175" i="6" s="1"/>
  <c r="D175" i="6"/>
  <c r="CK175" i="6" s="1"/>
  <c r="D174" i="6"/>
  <c r="CA174" i="6" s="1"/>
  <c r="J174" i="6" s="1"/>
  <c r="D173" i="6"/>
  <c r="CK172" i="6"/>
  <c r="CA172" i="6"/>
  <c r="J172" i="6" s="1"/>
  <c r="D172" i="6"/>
  <c r="CA171" i="6"/>
  <c r="J171" i="6"/>
  <c r="D171" i="6"/>
  <c r="CK171" i="6" s="1"/>
  <c r="CL168" i="6"/>
  <c r="CK168" i="6"/>
  <c r="CB168" i="6"/>
  <c r="CA168" i="6"/>
  <c r="S168" i="6"/>
  <c r="D168" i="6"/>
  <c r="CK167" i="6"/>
  <c r="D167" i="6"/>
  <c r="CL167" i="6" s="1"/>
  <c r="CL166" i="6"/>
  <c r="CK166" i="6"/>
  <c r="CB166" i="6"/>
  <c r="CA166" i="6"/>
  <c r="S166" i="6" s="1"/>
  <c r="D166" i="6"/>
  <c r="D165" i="6"/>
  <c r="CA165" i="6" s="1"/>
  <c r="CL164" i="6"/>
  <c r="D164" i="6"/>
  <c r="CL163" i="6"/>
  <c r="CK163" i="6"/>
  <c r="D163" i="6"/>
  <c r="CB163" i="6" s="1"/>
  <c r="CB162" i="6"/>
  <c r="D162" i="6"/>
  <c r="D161" i="6"/>
  <c r="D160" i="6"/>
  <c r="CL160" i="6" s="1"/>
  <c r="CL159" i="6"/>
  <c r="CK159" i="6"/>
  <c r="CA159" i="6"/>
  <c r="D159" i="6"/>
  <c r="CB159" i="6" s="1"/>
  <c r="S159" i="6" s="1"/>
  <c r="CL158" i="6"/>
  <c r="CK158" i="6"/>
  <c r="CB158" i="6"/>
  <c r="CA158" i="6"/>
  <c r="S158" i="6"/>
  <c r="D158" i="6"/>
  <c r="CA157" i="6"/>
  <c r="D157" i="6"/>
  <c r="CL156" i="6"/>
  <c r="CK156" i="6"/>
  <c r="CB156" i="6"/>
  <c r="CA156" i="6"/>
  <c r="S156" i="6" s="1"/>
  <c r="D156" i="6"/>
  <c r="CL155" i="6"/>
  <c r="CB155" i="6"/>
  <c r="D155" i="6"/>
  <c r="CK155" i="6" s="1"/>
  <c r="CA154" i="6"/>
  <c r="D154" i="6"/>
  <c r="D153" i="6"/>
  <c r="CN149" i="6"/>
  <c r="CM149" i="6"/>
  <c r="CL149" i="6"/>
  <c r="CK149" i="6"/>
  <c r="CB149" i="6"/>
  <c r="CA149" i="6"/>
  <c r="I149" i="6"/>
  <c r="CN148" i="6"/>
  <c r="CM148" i="6"/>
  <c r="CL148" i="6"/>
  <c r="CK148" i="6"/>
  <c r="CB148" i="6"/>
  <c r="CA148" i="6"/>
  <c r="I148" i="6"/>
  <c r="B144" i="6"/>
  <c r="B143" i="6"/>
  <c r="B139" i="6"/>
  <c r="B138" i="6"/>
  <c r="B137" i="6"/>
  <c r="D130" i="6"/>
  <c r="CA130" i="6" s="1"/>
  <c r="M130" i="6" s="1"/>
  <c r="CA129" i="6"/>
  <c r="M129" i="6"/>
  <c r="D129" i="6"/>
  <c r="CK129" i="6" s="1"/>
  <c r="CK128" i="6"/>
  <c r="CA128" i="6"/>
  <c r="M128" i="6" s="1"/>
  <c r="D128" i="6"/>
  <c r="D127" i="6"/>
  <c r="CK127" i="6" s="1"/>
  <c r="D126" i="6"/>
  <c r="CK126" i="6" s="1"/>
  <c r="D125" i="6"/>
  <c r="CA125" i="6" s="1"/>
  <c r="M125" i="6" s="1"/>
  <c r="CA124" i="6"/>
  <c r="M124" i="6"/>
  <c r="D124" i="6"/>
  <c r="CK124" i="6" s="1"/>
  <c r="CK123" i="6"/>
  <c r="CA123" i="6"/>
  <c r="M123" i="6" s="1"/>
  <c r="D123" i="6"/>
  <c r="D122" i="6"/>
  <c r="CA122" i="6" s="1"/>
  <c r="M122" i="6" s="1"/>
  <c r="E118" i="6"/>
  <c r="CL117" i="6"/>
  <c r="CK117" i="6"/>
  <c r="CC117" i="6"/>
  <c r="CB117" i="6"/>
  <c r="CA117" i="6"/>
  <c r="X117" i="6" s="1"/>
  <c r="E117" i="6"/>
  <c r="CM117" i="6" s="1"/>
  <c r="CM116" i="6"/>
  <c r="CL116" i="6"/>
  <c r="CK116" i="6"/>
  <c r="CC116" i="6"/>
  <c r="E116" i="6"/>
  <c r="CB116" i="6" s="1"/>
  <c r="D112" i="6"/>
  <c r="D111" i="6"/>
  <c r="D109" i="6"/>
  <c r="D108" i="6"/>
  <c r="D107" i="6"/>
  <c r="I98" i="6"/>
  <c r="H98" i="6"/>
  <c r="G98" i="6"/>
  <c r="F98" i="6"/>
  <c r="E98" i="6"/>
  <c r="D97" i="6"/>
  <c r="CK97" i="6" s="1"/>
  <c r="D96" i="6"/>
  <c r="CK96" i="6" s="1"/>
  <c r="CK95" i="6"/>
  <c r="CA95" i="6"/>
  <c r="J95" i="6"/>
  <c r="D95" i="6"/>
  <c r="D94" i="6"/>
  <c r="CK94" i="6" s="1"/>
  <c r="D93" i="6"/>
  <c r="D92" i="6"/>
  <c r="D91" i="6"/>
  <c r="CK90" i="6"/>
  <c r="CA90" i="6"/>
  <c r="J90" i="6"/>
  <c r="D90" i="6"/>
  <c r="D89" i="6"/>
  <c r="CK89" i="6" s="1"/>
  <c r="CK88" i="6"/>
  <c r="CA88" i="6"/>
  <c r="J88" i="6" s="1"/>
  <c r="D88" i="6"/>
  <c r="D87" i="6"/>
  <c r="D86" i="6"/>
  <c r="CK86" i="6" s="1"/>
  <c r="CK85" i="6"/>
  <c r="CA85" i="6"/>
  <c r="J85" i="6"/>
  <c r="D85" i="6"/>
  <c r="D84" i="6"/>
  <c r="CK84" i="6" s="1"/>
  <c r="D83" i="6"/>
  <c r="CK83" i="6" s="1"/>
  <c r="D82" i="6"/>
  <c r="D81" i="6"/>
  <c r="CK81" i="6" s="1"/>
  <c r="CK80" i="6"/>
  <c r="CA80" i="6"/>
  <c r="J80" i="6" s="1"/>
  <c r="D80" i="6"/>
  <c r="D79" i="6"/>
  <c r="CK79" i="6" s="1"/>
  <c r="D78" i="6"/>
  <c r="CK78" i="6" s="1"/>
  <c r="D77" i="6"/>
  <c r="CK76" i="6"/>
  <c r="CA76" i="6"/>
  <c r="J76" i="6"/>
  <c r="D76" i="6"/>
  <c r="CK75" i="6"/>
  <c r="CA75" i="6"/>
  <c r="J75" i="6"/>
  <c r="D75" i="6"/>
  <c r="D74" i="6"/>
  <c r="CK74" i="6" s="1"/>
  <c r="CK73" i="6"/>
  <c r="CA73" i="6"/>
  <c r="J73" i="6" s="1"/>
  <c r="D73" i="6"/>
  <c r="D72" i="6"/>
  <c r="D71" i="6"/>
  <c r="CK71" i="6" s="1"/>
  <c r="CK70" i="6"/>
  <c r="CA70" i="6"/>
  <c r="J70" i="6"/>
  <c r="D70" i="6"/>
  <c r="D69" i="6"/>
  <c r="CK69" i="6" s="1"/>
  <c r="D68" i="6"/>
  <c r="D67" i="6"/>
  <c r="D66" i="6"/>
  <c r="CK65" i="6"/>
  <c r="CA65" i="6"/>
  <c r="J65" i="6" s="1"/>
  <c r="D65" i="6"/>
  <c r="CA64" i="6"/>
  <c r="J64" i="6"/>
  <c r="D64" i="6"/>
  <c r="CK64" i="6" s="1"/>
  <c r="CK63" i="6"/>
  <c r="CA63" i="6"/>
  <c r="J63" i="6" s="1"/>
  <c r="D63" i="6"/>
  <c r="D62" i="6"/>
  <c r="CA62" i="6" s="1"/>
  <c r="J62" i="6" s="1"/>
  <c r="CK61" i="6"/>
  <c r="CA61" i="6"/>
  <c r="J61" i="6"/>
  <c r="D61" i="6"/>
  <c r="D60" i="6"/>
  <c r="CA59" i="6"/>
  <c r="J59" i="6"/>
  <c r="D59" i="6"/>
  <c r="CK59" i="6" s="1"/>
  <c r="CK58" i="6"/>
  <c r="CA58" i="6"/>
  <c r="J58" i="6" s="1"/>
  <c r="D58" i="6"/>
  <c r="CK57" i="6"/>
  <c r="D57" i="6"/>
  <c r="CA57" i="6" s="1"/>
  <c r="J57" i="6" s="1"/>
  <c r="D56" i="6"/>
  <c r="AI53" i="6"/>
  <c r="AH53" i="6"/>
  <c r="AG53" i="6"/>
  <c r="AF53" i="6"/>
  <c r="AE53" i="6"/>
  <c r="AD53" i="6"/>
  <c r="AC53" i="6"/>
  <c r="AB53" i="6"/>
  <c r="AA53" i="6"/>
  <c r="Z53" i="6"/>
  <c r="Y53" i="6"/>
  <c r="X53" i="6"/>
  <c r="W53" i="6"/>
  <c r="D53" i="6" s="1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CR52" i="6"/>
  <c r="CP52" i="6"/>
  <c r="CO52" i="6"/>
  <c r="CN52" i="6"/>
  <c r="CM52" i="6"/>
  <c r="CH52" i="6"/>
  <c r="CG52" i="6"/>
  <c r="CF52" i="6"/>
  <c r="CE52" i="6"/>
  <c r="CD52" i="6"/>
  <c r="CC52" i="6"/>
  <c r="AJ52" i="6" s="1"/>
  <c r="D52" i="6"/>
  <c r="CQ52" i="6" s="1"/>
  <c r="D51" i="6"/>
  <c r="CP51" i="6" s="1"/>
  <c r="CL50" i="6"/>
  <c r="D50" i="6"/>
  <c r="CR49" i="6"/>
  <c r="CQ49" i="6"/>
  <c r="CP49" i="6"/>
  <c r="CO49" i="6"/>
  <c r="CN49" i="6"/>
  <c r="CM49" i="6"/>
  <c r="CL49" i="6"/>
  <c r="CH49" i="6"/>
  <c r="CE49" i="6"/>
  <c r="D49" i="6"/>
  <c r="CR48" i="6"/>
  <c r="CP48" i="6"/>
  <c r="CO48" i="6"/>
  <c r="CN48" i="6"/>
  <c r="CM48" i="6"/>
  <c r="CL48" i="6"/>
  <c r="CH48" i="6"/>
  <c r="CG48" i="6"/>
  <c r="CF48" i="6"/>
  <c r="CE48" i="6"/>
  <c r="CD48" i="6"/>
  <c r="CB48" i="6"/>
  <c r="D48" i="6"/>
  <c r="CC48" i="6" s="1"/>
  <c r="AJ48" i="6" s="1"/>
  <c r="D47" i="6"/>
  <c r="CR47" i="6" s="1"/>
  <c r="CP46" i="6"/>
  <c r="CN46" i="6"/>
  <c r="CM46" i="6"/>
  <c r="CL46" i="6"/>
  <c r="CH46" i="6"/>
  <c r="CG46" i="6"/>
  <c r="CD46" i="6"/>
  <c r="CC46" i="6"/>
  <c r="D46" i="6"/>
  <c r="CQ45" i="6"/>
  <c r="CP45" i="6"/>
  <c r="CO45" i="6"/>
  <c r="CE45" i="6"/>
  <c r="CD45" i="6"/>
  <c r="CC45" i="6"/>
  <c r="D45" i="6"/>
  <c r="CR44" i="6"/>
  <c r="CQ44" i="6"/>
  <c r="CP44" i="6"/>
  <c r="CO44" i="6"/>
  <c r="CN44" i="6"/>
  <c r="CM44" i="6"/>
  <c r="CB44" i="6"/>
  <c r="D44" i="6"/>
  <c r="CR43" i="6"/>
  <c r="CP43" i="6"/>
  <c r="CO43" i="6"/>
  <c r="CN43" i="6"/>
  <c r="CM43" i="6"/>
  <c r="CL43" i="6"/>
  <c r="CH43" i="6"/>
  <c r="CG43" i="6"/>
  <c r="CF43" i="6"/>
  <c r="CE43" i="6"/>
  <c r="CD43" i="6"/>
  <c r="CB43" i="6"/>
  <c r="AJ43" i="6"/>
  <c r="D43" i="6"/>
  <c r="CC43" i="6" s="1"/>
  <c r="CO42" i="6"/>
  <c r="CN42" i="6"/>
  <c r="CH42" i="6"/>
  <c r="CG42" i="6"/>
  <c r="D42" i="6"/>
  <c r="CM41" i="6"/>
  <c r="D41" i="6"/>
  <c r="CR40" i="6"/>
  <c r="CQ40" i="6"/>
  <c r="CL40" i="6"/>
  <c r="CG40" i="6"/>
  <c r="CF40" i="6"/>
  <c r="CE40" i="6"/>
  <c r="CD40" i="6"/>
  <c r="CC40" i="6"/>
  <c r="D40" i="6"/>
  <c r="CR39" i="6"/>
  <c r="CQ39" i="6"/>
  <c r="CP39" i="6"/>
  <c r="CH39" i="6"/>
  <c r="CE39" i="6"/>
  <c r="CC39" i="6"/>
  <c r="CB39" i="6"/>
  <c r="D39" i="6"/>
  <c r="CR38" i="6"/>
  <c r="CP38" i="6"/>
  <c r="CO38" i="6"/>
  <c r="CN38" i="6"/>
  <c r="CM38" i="6"/>
  <c r="CL38" i="6"/>
  <c r="CH38" i="6"/>
  <c r="CG38" i="6"/>
  <c r="CF38" i="6"/>
  <c r="CE38" i="6"/>
  <c r="CD38" i="6"/>
  <c r="CB38" i="6"/>
  <c r="D38" i="6"/>
  <c r="CC38" i="6" s="1"/>
  <c r="D37" i="6"/>
  <c r="CP36" i="6"/>
  <c r="CG36" i="6"/>
  <c r="CE36" i="6"/>
  <c r="CD36" i="6"/>
  <c r="CC36" i="6"/>
  <c r="D36" i="6"/>
  <c r="CR35" i="6"/>
  <c r="CQ35" i="6"/>
  <c r="CP35" i="6"/>
  <c r="CO35" i="6"/>
  <c r="CL35" i="6"/>
  <c r="CG35" i="6"/>
  <c r="CF35" i="6"/>
  <c r="CE35" i="6"/>
  <c r="CD35" i="6"/>
  <c r="D35" i="6"/>
  <c r="CQ34" i="6"/>
  <c r="CP34" i="6"/>
  <c r="CO34" i="6"/>
  <c r="CN34" i="6"/>
  <c r="CH34" i="6"/>
  <c r="CE34" i="6"/>
  <c r="CC34" i="6"/>
  <c r="CB34" i="6"/>
  <c r="D34" i="6"/>
  <c r="CR33" i="6"/>
  <c r="CP33" i="6"/>
  <c r="CO33" i="6"/>
  <c r="CN33" i="6"/>
  <c r="CM33" i="6"/>
  <c r="CL33" i="6"/>
  <c r="CH33" i="6"/>
  <c r="CG33" i="6"/>
  <c r="CF33" i="6"/>
  <c r="CE33" i="6"/>
  <c r="CD33" i="6"/>
  <c r="CB33" i="6"/>
  <c r="D33" i="6"/>
  <c r="CC33" i="6" s="1"/>
  <c r="CR32" i="6"/>
  <c r="CQ32" i="6"/>
  <c r="CP32" i="6"/>
  <c r="CO32" i="6"/>
  <c r="CN32" i="6"/>
  <c r="CL32" i="6"/>
  <c r="CE32" i="6"/>
  <c r="D32" i="6"/>
  <c r="D31" i="6"/>
  <c r="CR30" i="6"/>
  <c r="CQ30" i="6"/>
  <c r="CP30" i="6"/>
  <c r="CF30" i="6"/>
  <c r="CE30" i="6"/>
  <c r="CD30" i="6"/>
  <c r="CC30" i="6"/>
  <c r="D30" i="6"/>
  <c r="CR29" i="6"/>
  <c r="CQ29" i="6"/>
  <c r="CP29" i="6"/>
  <c r="CO29" i="6"/>
  <c r="CN29" i="6"/>
  <c r="CM29" i="6"/>
  <c r="CL29" i="6"/>
  <c r="CH29" i="6"/>
  <c r="CE29" i="6"/>
  <c r="CC29" i="6"/>
  <c r="CB29" i="6"/>
  <c r="D29" i="6"/>
  <c r="CR28" i="6"/>
  <c r="CP28" i="6"/>
  <c r="CO28" i="6"/>
  <c r="CN28" i="6"/>
  <c r="CM28" i="6"/>
  <c r="CL28" i="6"/>
  <c r="CH28" i="6"/>
  <c r="CG28" i="6"/>
  <c r="CF28" i="6"/>
  <c r="CE28" i="6"/>
  <c r="CD28" i="6"/>
  <c r="CB28" i="6"/>
  <c r="D28" i="6"/>
  <c r="CC28" i="6" s="1"/>
  <c r="AJ28" i="6" s="1"/>
  <c r="CR27" i="6"/>
  <c r="CQ27" i="6"/>
  <c r="CP27" i="6"/>
  <c r="CN27" i="6"/>
  <c r="CF27" i="6"/>
  <c r="CD27" i="6"/>
  <c r="CC27" i="6"/>
  <c r="CB27" i="6"/>
  <c r="D27" i="6"/>
  <c r="CL27" i="6" s="1"/>
  <c r="CR26" i="6"/>
  <c r="CQ26" i="6"/>
  <c r="CN26" i="6"/>
  <c r="CL26" i="6"/>
  <c r="CH26" i="6"/>
  <c r="CG26" i="6"/>
  <c r="CF26" i="6"/>
  <c r="CE26" i="6"/>
  <c r="CC26" i="6"/>
  <c r="CB26" i="6"/>
  <c r="D26" i="6"/>
  <c r="D25" i="6"/>
  <c r="CR24" i="6"/>
  <c r="CP24" i="6"/>
  <c r="CN24" i="6"/>
  <c r="CM24" i="6"/>
  <c r="CL24" i="6"/>
  <c r="CH24" i="6"/>
  <c r="CG24" i="6"/>
  <c r="CF24" i="6"/>
  <c r="CD24" i="6"/>
  <c r="CC24" i="6"/>
  <c r="CB24" i="6"/>
  <c r="D24" i="6"/>
  <c r="CQ24" i="6" s="1"/>
  <c r="D23" i="6"/>
  <c r="CN23" i="6" s="1"/>
  <c r="D22" i="6"/>
  <c r="CD22" i="6" s="1"/>
  <c r="CR21" i="6"/>
  <c r="CQ21" i="6"/>
  <c r="CP21" i="6"/>
  <c r="CO21" i="6"/>
  <c r="CN21" i="6"/>
  <c r="CM21" i="6"/>
  <c r="CL21" i="6"/>
  <c r="CH21" i="6"/>
  <c r="CE21" i="6"/>
  <c r="CC21" i="6"/>
  <c r="CB21" i="6"/>
  <c r="D21" i="6"/>
  <c r="CR20" i="6"/>
  <c r="CP20" i="6"/>
  <c r="CO20" i="6"/>
  <c r="CN20" i="6"/>
  <c r="CM20" i="6"/>
  <c r="CL20" i="6"/>
  <c r="CH20" i="6"/>
  <c r="CG20" i="6"/>
  <c r="CF20" i="6"/>
  <c r="CE20" i="6"/>
  <c r="CD20" i="6"/>
  <c r="D20" i="6"/>
  <c r="CC20" i="6" s="1"/>
  <c r="CR19" i="6"/>
  <c r="CQ19" i="6"/>
  <c r="CP19" i="6"/>
  <c r="CO19" i="6"/>
  <c r="CN19" i="6"/>
  <c r="CL19" i="6"/>
  <c r="CE19" i="6"/>
  <c r="CD19" i="6"/>
  <c r="CC19" i="6"/>
  <c r="CB19" i="6"/>
  <c r="D19" i="6"/>
  <c r="CM19" i="6" s="1"/>
  <c r="CP18" i="6"/>
  <c r="CN18" i="6"/>
  <c r="CM18" i="6"/>
  <c r="CL18" i="6"/>
  <c r="CH18" i="6"/>
  <c r="CG18" i="6"/>
  <c r="CE18" i="6"/>
  <c r="CD18" i="6"/>
  <c r="CC18" i="6"/>
  <c r="CB18" i="6"/>
  <c r="D18" i="6"/>
  <c r="CO17" i="6"/>
  <c r="CL17" i="6"/>
  <c r="D17" i="6"/>
  <c r="D16" i="6"/>
  <c r="CO16" i="6" s="1"/>
  <c r="CR15" i="6"/>
  <c r="CP15" i="6"/>
  <c r="CO15" i="6"/>
  <c r="CN15" i="6"/>
  <c r="CM15" i="6"/>
  <c r="CL15" i="6"/>
  <c r="CH15" i="6"/>
  <c r="CG15" i="6"/>
  <c r="CF15" i="6"/>
  <c r="CE15" i="6"/>
  <c r="CD15" i="6"/>
  <c r="CB15" i="6"/>
  <c r="D15" i="6"/>
  <c r="D14" i="6"/>
  <c r="CO14" i="6" s="1"/>
  <c r="CQ13" i="6"/>
  <c r="CP13" i="6"/>
  <c r="CO13" i="6"/>
  <c r="CN13" i="6"/>
  <c r="CE13" i="6"/>
  <c r="CD13" i="6"/>
  <c r="CC13" i="6"/>
  <c r="CB13" i="6"/>
  <c r="D13" i="6"/>
  <c r="CR12" i="6"/>
  <c r="CQ12" i="6"/>
  <c r="CP12" i="6"/>
  <c r="CO12" i="6"/>
  <c r="CM12" i="6"/>
  <c r="CL12" i="6"/>
  <c r="CH12" i="6"/>
  <c r="CG12" i="6"/>
  <c r="CF12" i="6"/>
  <c r="CE12" i="6"/>
  <c r="D12" i="6"/>
  <c r="CC12" i="6" s="1"/>
  <c r="CR11" i="6"/>
  <c r="CE11" i="6"/>
  <c r="CD11" i="6"/>
  <c r="CC11" i="6"/>
  <c r="D11" i="6"/>
  <c r="A5" i="6"/>
  <c r="A4" i="6"/>
  <c r="A3" i="6"/>
  <c r="A2" i="6"/>
  <c r="CA213" i="6" l="1"/>
  <c r="AI213" i="6" s="1"/>
  <c r="CK213" i="6"/>
  <c r="CA214" i="6"/>
  <c r="AI214" i="6" s="1"/>
  <c r="CK214" i="6"/>
  <c r="CK212" i="6"/>
  <c r="CA212" i="6"/>
  <c r="AI212" i="6" s="1"/>
  <c r="CH25" i="6"/>
  <c r="CG25" i="6"/>
  <c r="CD25" i="6"/>
  <c r="CR25" i="6"/>
  <c r="CQ25" i="6"/>
  <c r="CP25" i="6"/>
  <c r="CC25" i="6"/>
  <c r="CB25" i="6"/>
  <c r="AJ25" i="6" s="1"/>
  <c r="CD23" i="6"/>
  <c r="CL25" i="6"/>
  <c r="CR31" i="6"/>
  <c r="CQ31" i="6"/>
  <c r="CO31" i="6"/>
  <c r="CF31" i="6"/>
  <c r="CL31" i="6"/>
  <c r="CH31" i="6"/>
  <c r="CM37" i="6"/>
  <c r="CN37" i="6"/>
  <c r="CL37" i="6"/>
  <c r="CE51" i="6"/>
  <c r="CK60" i="6"/>
  <c r="CA60" i="6"/>
  <c r="J60" i="6" s="1"/>
  <c r="CK68" i="6"/>
  <c r="CA68" i="6"/>
  <c r="J68" i="6" s="1"/>
  <c r="CA97" i="6"/>
  <c r="CA126" i="6"/>
  <c r="M126" i="6" s="1"/>
  <c r="CA160" i="6"/>
  <c r="S160" i="6" s="1"/>
  <c r="CK188" i="6"/>
  <c r="CE14" i="6"/>
  <c r="CM23" i="6"/>
  <c r="CM25" i="6"/>
  <c r="AJ33" i="6"/>
  <c r="CD47" i="6"/>
  <c r="CH51" i="6"/>
  <c r="CB160" i="6"/>
  <c r="CA189" i="6"/>
  <c r="J189" i="6" s="1"/>
  <c r="CK189" i="6"/>
  <c r="CH14" i="6"/>
  <c r="CB16" i="6"/>
  <c r="CN25" i="6"/>
  <c r="CB31" i="6"/>
  <c r="CB37" i="6"/>
  <c r="CN45" i="6"/>
  <c r="CM45" i="6"/>
  <c r="CH45" i="6"/>
  <c r="CB45" i="6"/>
  <c r="CR45" i="6"/>
  <c r="CG45" i="6"/>
  <c r="CF45" i="6"/>
  <c r="CE47" i="6"/>
  <c r="CM51" i="6"/>
  <c r="CA83" i="6"/>
  <c r="J83" i="6" s="1"/>
  <c r="CK160" i="6"/>
  <c r="CQ23" i="6"/>
  <c r="CG23" i="6"/>
  <c r="CL23" i="6"/>
  <c r="CH23" i="6"/>
  <c r="CB23" i="6"/>
  <c r="CC23" i="6"/>
  <c r="CC51" i="6"/>
  <c r="CF25" i="6"/>
  <c r="CL14" i="6"/>
  <c r="CL16" i="6"/>
  <c r="CP23" i="6"/>
  <c r="CC31" i="6"/>
  <c r="CC37" i="6"/>
  <c r="CR41" i="6"/>
  <c r="CQ41" i="6"/>
  <c r="CO41" i="6"/>
  <c r="CF41" i="6"/>
  <c r="CE41" i="6"/>
  <c r="CG41" i="6"/>
  <c r="CB41" i="6"/>
  <c r="CD41" i="6"/>
  <c r="CC41" i="6"/>
  <c r="CF47" i="6"/>
  <c r="CN51" i="6"/>
  <c r="CN14" i="6"/>
  <c r="CM16" i="6"/>
  <c r="CR23" i="6"/>
  <c r="CD31" i="6"/>
  <c r="CD37" i="6"/>
  <c r="CG47" i="6"/>
  <c r="CO51" i="6"/>
  <c r="CK91" i="6"/>
  <c r="CA91" i="6"/>
  <c r="J91" i="6" s="1"/>
  <c r="CA161" i="6"/>
  <c r="S161" i="6" s="1"/>
  <c r="CK161" i="6"/>
  <c r="CB161" i="6"/>
  <c r="CF11" i="6"/>
  <c r="AJ11" i="6" s="1"/>
  <c r="A249" i="6"/>
  <c r="CN11" i="6"/>
  <c r="CM11" i="6"/>
  <c r="CN16" i="6"/>
  <c r="CE31" i="6"/>
  <c r="CE37" i="6"/>
  <c r="CH41" i="6"/>
  <c r="CQ47" i="6"/>
  <c r="CA84" i="6"/>
  <c r="J84" i="6" s="1"/>
  <c r="CA118" i="6"/>
  <c r="CM118" i="6"/>
  <c r="CL118" i="6"/>
  <c r="CK118" i="6"/>
  <c r="CC118" i="6"/>
  <c r="CL157" i="6"/>
  <c r="CK157" i="6"/>
  <c r="CB157" i="6"/>
  <c r="S157" i="6" s="1"/>
  <c r="CL161" i="6"/>
  <c r="CK183" i="6"/>
  <c r="CA183" i="6"/>
  <c r="J183" i="6" s="1"/>
  <c r="CG31" i="6"/>
  <c r="CF37" i="6"/>
  <c r="CL41" i="6"/>
  <c r="CL45" i="6"/>
  <c r="CK77" i="6"/>
  <c r="CA77" i="6"/>
  <c r="J77" i="6" s="1"/>
  <c r="CK92" i="6"/>
  <c r="CA92" i="6"/>
  <c r="J92" i="6" s="1"/>
  <c r="CB118" i="6"/>
  <c r="CL162" i="6"/>
  <c r="CK162" i="6"/>
  <c r="CA162" i="6"/>
  <c r="S162" i="6" s="1"/>
  <c r="CM14" i="6"/>
  <c r="CR14" i="6"/>
  <c r="CQ14" i="6"/>
  <c r="CP14" i="6"/>
  <c r="CG14" i="6"/>
  <c r="CF14" i="6"/>
  <c r="CB14" i="6"/>
  <c r="CA89" i="6"/>
  <c r="J89" i="6" s="1"/>
  <c r="CP41" i="6"/>
  <c r="CA71" i="6"/>
  <c r="J71" i="6" s="1"/>
  <c r="CK185" i="6"/>
  <c r="CA185" i="6"/>
  <c r="J185" i="6" s="1"/>
  <c r="CK199" i="6"/>
  <c r="CN17" i="6"/>
  <c r="CM17" i="6"/>
  <c r="CH17" i="6"/>
  <c r="CB17" i="6"/>
  <c r="CR17" i="6"/>
  <c r="CQ17" i="6"/>
  <c r="CP17" i="6"/>
  <c r="CE17" i="6"/>
  <c r="CD17" i="6"/>
  <c r="CM32" i="6"/>
  <c r="CD32" i="6"/>
  <c r="CC32" i="6"/>
  <c r="CB32" i="6"/>
  <c r="AJ32" i="6" s="1"/>
  <c r="CP37" i="6"/>
  <c r="CM42" i="6"/>
  <c r="CL42" i="6"/>
  <c r="CR42" i="6"/>
  <c r="CQ42" i="6"/>
  <c r="CP42" i="6"/>
  <c r="CF42" i="6"/>
  <c r="CE42" i="6"/>
  <c r="CK56" i="6"/>
  <c r="CA56" i="6"/>
  <c r="J56" i="6" s="1"/>
  <c r="CA78" i="6"/>
  <c r="J78" i="6" s="1"/>
  <c r="CK122" i="6"/>
  <c r="CK130" i="6"/>
  <c r="CK153" i="6"/>
  <c r="CB153" i="6"/>
  <c r="CA177" i="6"/>
  <c r="J177" i="6" s="1"/>
  <c r="CK165" i="6"/>
  <c r="CL165" i="6"/>
  <c r="CK194" i="6"/>
  <c r="CC14" i="6"/>
  <c r="CM47" i="6"/>
  <c r="CL47" i="6"/>
  <c r="CP47" i="6"/>
  <c r="CO47" i="6"/>
  <c r="CN47" i="6"/>
  <c r="CH47" i="6"/>
  <c r="CC47" i="6"/>
  <c r="CB47" i="6"/>
  <c r="CB165" i="6"/>
  <c r="S165" i="6" s="1"/>
  <c r="CK173" i="6"/>
  <c r="CA173" i="6"/>
  <c r="J173" i="6" s="1"/>
  <c r="CA202" i="6"/>
  <c r="J202" i="6" s="1"/>
  <c r="CG16" i="6"/>
  <c r="CF16" i="6"/>
  <c r="CH16" i="6"/>
  <c r="CE16" i="6"/>
  <c r="CD16" i="6"/>
  <c r="CC16" i="6"/>
  <c r="CF23" i="6"/>
  <c r="CN22" i="6"/>
  <c r="CM22" i="6"/>
  <c r="CH22" i="6"/>
  <c r="CB22" i="6"/>
  <c r="CL22" i="6"/>
  <c r="CG22" i="6"/>
  <c r="CF22" i="6"/>
  <c r="CE22" i="6"/>
  <c r="CG37" i="6"/>
  <c r="CH37" i="6"/>
  <c r="CK184" i="6"/>
  <c r="CP31" i="6"/>
  <c r="CO22" i="6"/>
  <c r="CN50" i="6"/>
  <c r="CM50" i="6"/>
  <c r="CH50" i="6"/>
  <c r="CB50" i="6"/>
  <c r="AJ50" i="6" s="1"/>
  <c r="CR50" i="6"/>
  <c r="CQ50" i="6"/>
  <c r="CP50" i="6"/>
  <c r="CO50" i="6"/>
  <c r="CD50" i="6"/>
  <c r="CC50" i="6"/>
  <c r="CK72" i="6"/>
  <c r="CA72" i="6"/>
  <c r="J72" i="6" s="1"/>
  <c r="CC17" i="6"/>
  <c r="CF32" i="6"/>
  <c r="CB42" i="6"/>
  <c r="CE50" i="6"/>
  <c r="CA86" i="6"/>
  <c r="J86" i="6" s="1"/>
  <c r="CA153" i="6"/>
  <c r="CK164" i="6"/>
  <c r="CB164" i="6"/>
  <c r="CP11" i="6"/>
  <c r="CF17" i="6"/>
  <c r="CQ22" i="6"/>
  <c r="CG32" i="6"/>
  <c r="AJ38" i="6"/>
  <c r="CC42" i="6"/>
  <c r="CG44" i="6"/>
  <c r="CF44" i="6"/>
  <c r="AJ44" i="6" s="1"/>
  <c r="CD44" i="6"/>
  <c r="CL44" i="6"/>
  <c r="CH44" i="6"/>
  <c r="CE44" i="6"/>
  <c r="CC44" i="6"/>
  <c r="CF50" i="6"/>
  <c r="CA116" i="6"/>
  <c r="X116" i="6" s="1"/>
  <c r="CL153" i="6"/>
  <c r="CK210" i="6"/>
  <c r="CA210" i="6"/>
  <c r="AI210" i="6" s="1"/>
  <c r="CQ51" i="6"/>
  <c r="CG51" i="6"/>
  <c r="CF51" i="6"/>
  <c r="CR51" i="6"/>
  <c r="CK66" i="6"/>
  <c r="CA66" i="6"/>
  <c r="CA74" i="6"/>
  <c r="J74" i="6" s="1"/>
  <c r="CA96" i="6"/>
  <c r="J96" i="6" s="1"/>
  <c r="CK67" i="6"/>
  <c r="CA67" i="6"/>
  <c r="J67" i="6" s="1"/>
  <c r="CK82" i="6"/>
  <c r="CA82" i="6"/>
  <c r="J82" i="6" s="1"/>
  <c r="CK195" i="6"/>
  <c r="CA195" i="6"/>
  <c r="J195" i="6" s="1"/>
  <c r="CD51" i="6"/>
  <c r="CD14" i="6"/>
  <c r="CP16" i="6"/>
  <c r="CM31" i="6"/>
  <c r="CQ16" i="6"/>
  <c r="CN31" i="6"/>
  <c r="CN41" i="6"/>
  <c r="CK93" i="6"/>
  <c r="CA93" i="6"/>
  <c r="J93" i="6" s="1"/>
  <c r="CR16" i="6"/>
  <c r="CC22" i="6"/>
  <c r="CO37" i="6"/>
  <c r="CG11" i="6"/>
  <c r="CH11" i="6"/>
  <c r="CQ37" i="6"/>
  <c r="CO11" i="6"/>
  <c r="CP22" i="6"/>
  <c r="CR37" i="6"/>
  <c r="CQ11" i="6"/>
  <c r="CG17" i="6"/>
  <c r="CR22" i="6"/>
  <c r="CH32" i="6"/>
  <c r="CG34" i="6"/>
  <c r="CF34" i="6"/>
  <c r="CD34" i="6"/>
  <c r="AJ34" i="6" s="1"/>
  <c r="CR34" i="6"/>
  <c r="CM34" i="6"/>
  <c r="CL34" i="6"/>
  <c r="CR36" i="6"/>
  <c r="CQ36" i="6"/>
  <c r="CO36" i="6"/>
  <c r="CF36" i="6"/>
  <c r="CN36" i="6"/>
  <c r="CL36" i="6"/>
  <c r="CM36" i="6"/>
  <c r="CH36" i="6"/>
  <c r="CB36" i="6"/>
  <c r="CN40" i="6"/>
  <c r="CM40" i="6"/>
  <c r="CH40" i="6"/>
  <c r="CB40" i="6"/>
  <c r="AJ40" i="6" s="1"/>
  <c r="CP40" i="6"/>
  <c r="CO40" i="6"/>
  <c r="CD42" i="6"/>
  <c r="CG50" i="6"/>
  <c r="CK154" i="6"/>
  <c r="CB154" i="6"/>
  <c r="S154" i="6" s="1"/>
  <c r="CL154" i="6"/>
  <c r="CA164" i="6"/>
  <c r="S164" i="6" s="1"/>
  <c r="CR13" i="6"/>
  <c r="CF13" i="6"/>
  <c r="AJ13" i="6" s="1"/>
  <c r="CG39" i="6"/>
  <c r="CF39" i="6"/>
  <c r="CD39" i="6"/>
  <c r="AJ39" i="6" s="1"/>
  <c r="D98" i="6"/>
  <c r="CN30" i="6"/>
  <c r="CM30" i="6"/>
  <c r="CH30" i="6"/>
  <c r="CB30" i="6"/>
  <c r="CA79" i="6"/>
  <c r="J79" i="6" s="1"/>
  <c r="CK125" i="6"/>
  <c r="CG13" i="6"/>
  <c r="CL39" i="6"/>
  <c r="CG49" i="6"/>
  <c r="CF49" i="6"/>
  <c r="CD49" i="6"/>
  <c r="CK87" i="6"/>
  <c r="CA87" i="6"/>
  <c r="J87" i="6" s="1"/>
  <c r="CK179" i="6"/>
  <c r="CH13" i="6"/>
  <c r="CF19" i="6"/>
  <c r="AJ19" i="6" s="1"/>
  <c r="AJ24" i="6"/>
  <c r="CG27" i="6"/>
  <c r="AJ27" i="6" s="1"/>
  <c r="CG30" i="6"/>
  <c r="CN35" i="6"/>
  <c r="CM35" i="6"/>
  <c r="CH35" i="6"/>
  <c r="CB35" i="6"/>
  <c r="CM39" i="6"/>
  <c r="CR46" i="6"/>
  <c r="CQ46" i="6"/>
  <c r="CO46" i="6"/>
  <c r="CF46" i="6"/>
  <c r="CE46" i="6"/>
  <c r="CK62" i="6"/>
  <c r="CA197" i="6"/>
  <c r="J197" i="6" s="1"/>
  <c r="CK215" i="6"/>
  <c r="CA215" i="6"/>
  <c r="AI215" i="6" s="1"/>
  <c r="CL13" i="6"/>
  <c r="CG19" i="6"/>
  <c r="CH27" i="6"/>
  <c r="CG29" i="6"/>
  <c r="CF29" i="6"/>
  <c r="CD29" i="6"/>
  <c r="AJ29" i="6" s="1"/>
  <c r="CL30" i="6"/>
  <c r="CN39" i="6"/>
  <c r="CB49" i="6"/>
  <c r="CA81" i="6"/>
  <c r="J81" i="6" s="1"/>
  <c r="CA127" i="6"/>
  <c r="M127" i="6" s="1"/>
  <c r="CA163" i="6"/>
  <c r="S163" i="6" s="1"/>
  <c r="CA167" i="6"/>
  <c r="CN12" i="6"/>
  <c r="CB12" i="6"/>
  <c r="AJ12" i="6" s="1"/>
  <c r="CD12" i="6"/>
  <c r="CM13" i="6"/>
  <c r="CC15" i="6"/>
  <c r="AJ15" i="6" s="1"/>
  <c r="CQ15" i="6"/>
  <c r="CR18" i="6"/>
  <c r="CQ18" i="6"/>
  <c r="CO18" i="6"/>
  <c r="CF18" i="6"/>
  <c r="AJ18" i="6" s="1"/>
  <c r="CH19" i="6"/>
  <c r="CG21" i="6"/>
  <c r="CF21" i="6"/>
  <c r="CD21" i="6"/>
  <c r="CP26" i="6"/>
  <c r="CO26" i="6"/>
  <c r="CM26" i="6"/>
  <c r="CD26" i="6"/>
  <c r="AJ26" i="6" s="1"/>
  <c r="CM27" i="6"/>
  <c r="CO30" i="6"/>
  <c r="CC35" i="6"/>
  <c r="CO39" i="6"/>
  <c r="CB46" i="6"/>
  <c r="CC49" i="6"/>
  <c r="CA69" i="6"/>
  <c r="J69" i="6" s="1"/>
  <c r="CA94" i="6"/>
  <c r="J94" i="6" s="1"/>
  <c r="CA155" i="6"/>
  <c r="S155" i="6" s="1"/>
  <c r="CB167" i="6"/>
  <c r="CK174" i="6"/>
  <c r="CQ20" i="6"/>
  <c r="CQ28" i="6"/>
  <c r="CQ33" i="6"/>
  <c r="CQ38" i="6"/>
  <c r="CQ43" i="6"/>
  <c r="CQ48" i="6"/>
  <c r="CB20" i="6"/>
  <c r="AJ20" i="6" s="1"/>
  <c r="AJ17" i="6" l="1"/>
  <c r="AJ51" i="6"/>
  <c r="AJ46" i="6"/>
  <c r="S153" i="6"/>
  <c r="AJ16" i="6"/>
  <c r="AJ23" i="6"/>
  <c r="S167" i="6"/>
  <c r="AJ42" i="6"/>
  <c r="AJ30" i="6"/>
  <c r="B249" i="6"/>
  <c r="AJ41" i="6"/>
  <c r="AJ45" i="6"/>
  <c r="AJ35" i="6"/>
  <c r="X118" i="6"/>
  <c r="AJ36" i="6"/>
  <c r="AJ22" i="6"/>
  <c r="AJ37" i="6"/>
  <c r="AJ31" i="6"/>
  <c r="AJ47" i="6"/>
  <c r="AJ49" i="6"/>
  <c r="AJ21" i="6"/>
  <c r="AJ14" i="6"/>
  <c r="E215" i="5" l="1"/>
  <c r="D215" i="5"/>
  <c r="C215" i="5"/>
  <c r="CK215" i="5" s="1"/>
  <c r="E214" i="5"/>
  <c r="D214" i="5"/>
  <c r="C214" i="5" s="1"/>
  <c r="E213" i="5"/>
  <c r="D213" i="5"/>
  <c r="C213" i="5" s="1"/>
  <c r="E212" i="5"/>
  <c r="C212" i="5" s="1"/>
  <c r="D212" i="5"/>
  <c r="CK211" i="5"/>
  <c r="CA211" i="5"/>
  <c r="AI211" i="5"/>
  <c r="E211" i="5"/>
  <c r="D211" i="5"/>
  <c r="C211" i="5"/>
  <c r="E210" i="5"/>
  <c r="D210" i="5"/>
  <c r="C210" i="5"/>
  <c r="E209" i="5"/>
  <c r="D209" i="5"/>
  <c r="C209" i="5"/>
  <c r="CA209" i="5" s="1"/>
  <c r="AI209" i="5" s="1"/>
  <c r="E208" i="5"/>
  <c r="D208" i="5"/>
  <c r="C208" i="5"/>
  <c r="I203" i="5"/>
  <c r="H203" i="5"/>
  <c r="D203" i="5" s="1"/>
  <c r="G203" i="5"/>
  <c r="F203" i="5"/>
  <c r="E203" i="5"/>
  <c r="D202" i="5"/>
  <c r="D201" i="5"/>
  <c r="D200" i="5"/>
  <c r="CK199" i="5"/>
  <c r="D199" i="5"/>
  <c r="CA199" i="5" s="1"/>
  <c r="J199" i="5" s="1"/>
  <c r="CA198" i="5"/>
  <c r="J198" i="5" s="1"/>
  <c r="D198" i="5"/>
  <c r="CK198" i="5" s="1"/>
  <c r="CK197" i="5"/>
  <c r="D197" i="5"/>
  <c r="CA197" i="5" s="1"/>
  <c r="J197" i="5" s="1"/>
  <c r="D196" i="5"/>
  <c r="D195" i="5"/>
  <c r="D194" i="5"/>
  <c r="CK194" i="5" s="1"/>
  <c r="D193" i="5"/>
  <c r="CK193" i="5" s="1"/>
  <c r="CK192" i="5"/>
  <c r="CA192" i="5"/>
  <c r="J192" i="5"/>
  <c r="D192" i="5"/>
  <c r="D191" i="5"/>
  <c r="D190" i="5"/>
  <c r="D189" i="5"/>
  <c r="CK189" i="5" s="1"/>
  <c r="D188" i="5"/>
  <c r="D187" i="5"/>
  <c r="CA187" i="5" s="1"/>
  <c r="J187" i="5" s="1"/>
  <c r="D186" i="5"/>
  <c r="D185" i="5"/>
  <c r="D184" i="5"/>
  <c r="CA184" i="5" s="1"/>
  <c r="J184" i="5" s="1"/>
  <c r="D183" i="5"/>
  <c r="CK183" i="5" s="1"/>
  <c r="D182" i="5"/>
  <c r="D181" i="5"/>
  <c r="D180" i="5"/>
  <c r="CK179" i="5"/>
  <c r="CA179" i="5"/>
  <c r="J179" i="5"/>
  <c r="D179" i="5"/>
  <c r="D178" i="5"/>
  <c r="CA178" i="5" s="1"/>
  <c r="J178" i="5" s="1"/>
  <c r="CK177" i="5"/>
  <c r="D177" i="5"/>
  <c r="CA177" i="5" s="1"/>
  <c r="J177" i="5" s="1"/>
  <c r="D176" i="5"/>
  <c r="D175" i="5"/>
  <c r="D174" i="5"/>
  <c r="CK174" i="5" s="1"/>
  <c r="D173" i="5"/>
  <c r="CK173" i="5" s="1"/>
  <c r="D172" i="5"/>
  <c r="CK172" i="5" s="1"/>
  <c r="D171" i="5"/>
  <c r="CB168" i="5"/>
  <c r="D168" i="5"/>
  <c r="D167" i="5"/>
  <c r="CL166" i="5"/>
  <c r="CK166" i="5"/>
  <c r="CB166" i="5"/>
  <c r="CA166" i="5"/>
  <c r="S166" i="5" s="1"/>
  <c r="D166" i="5"/>
  <c r="D165" i="5"/>
  <c r="CK165" i="5" s="1"/>
  <c r="CL164" i="5"/>
  <c r="CK164" i="5"/>
  <c r="CB164" i="5"/>
  <c r="D164" i="5"/>
  <c r="CA164" i="5" s="1"/>
  <c r="D163" i="5"/>
  <c r="CA162" i="5"/>
  <c r="D162" i="5"/>
  <c r="CL162" i="5" s="1"/>
  <c r="CB161" i="5"/>
  <c r="CA161" i="5"/>
  <c r="S161" i="5"/>
  <c r="D161" i="5"/>
  <c r="CL161" i="5" s="1"/>
  <c r="CL160" i="5"/>
  <c r="CK160" i="5"/>
  <c r="CB160" i="5"/>
  <c r="D160" i="5"/>
  <c r="CA160" i="5" s="1"/>
  <c r="S160" i="5" s="1"/>
  <c r="D159" i="5"/>
  <c r="CK159" i="5" s="1"/>
  <c r="D158" i="5"/>
  <c r="CK157" i="5"/>
  <c r="D157" i="5"/>
  <c r="CL157" i="5" s="1"/>
  <c r="CL156" i="5"/>
  <c r="CK156" i="5"/>
  <c r="CB156" i="5"/>
  <c r="CA156" i="5"/>
  <c r="S156" i="5" s="1"/>
  <c r="D156" i="5"/>
  <c r="D155" i="5"/>
  <c r="CK155" i="5" s="1"/>
  <c r="D154" i="5"/>
  <c r="CA154" i="5" s="1"/>
  <c r="D153" i="5"/>
  <c r="CL153" i="5" s="1"/>
  <c r="CN149" i="5"/>
  <c r="CM149" i="5"/>
  <c r="CL149" i="5"/>
  <c r="CK149" i="5"/>
  <c r="CB149" i="5"/>
  <c r="CA149" i="5"/>
  <c r="I149" i="5"/>
  <c r="CN148" i="5"/>
  <c r="CM148" i="5"/>
  <c r="CL148" i="5"/>
  <c r="CK148" i="5"/>
  <c r="CB148" i="5"/>
  <c r="I148" i="5" s="1"/>
  <c r="CA148" i="5"/>
  <c r="B144" i="5"/>
  <c r="B143" i="5"/>
  <c r="B139" i="5"/>
  <c r="B138" i="5"/>
  <c r="B137" i="5"/>
  <c r="CK130" i="5"/>
  <c r="D130" i="5"/>
  <c r="CA130" i="5" s="1"/>
  <c r="M130" i="5" s="1"/>
  <c r="CK129" i="5"/>
  <c r="D129" i="5"/>
  <c r="CA129" i="5" s="1"/>
  <c r="M129" i="5" s="1"/>
  <c r="CK128" i="5"/>
  <c r="D128" i="5"/>
  <c r="CA128" i="5" s="1"/>
  <c r="M128" i="5" s="1"/>
  <c r="D127" i="5"/>
  <c r="CK127" i="5" s="1"/>
  <c r="CK126" i="5"/>
  <c r="CA126" i="5"/>
  <c r="M126" i="5"/>
  <c r="D126" i="5"/>
  <c r="CK125" i="5"/>
  <c r="D125" i="5"/>
  <c r="CA125" i="5" s="1"/>
  <c r="M125" i="5" s="1"/>
  <c r="D124" i="5"/>
  <c r="CA124" i="5" s="1"/>
  <c r="M124" i="5" s="1"/>
  <c r="D123" i="5"/>
  <c r="CK123" i="5" s="1"/>
  <c r="CK122" i="5"/>
  <c r="D122" i="5"/>
  <c r="CA122" i="5" s="1"/>
  <c r="M122" i="5" s="1"/>
  <c r="CM118" i="5"/>
  <c r="CL118" i="5"/>
  <c r="CK118" i="5"/>
  <c r="CC118" i="5"/>
  <c r="CB118" i="5"/>
  <c r="E118" i="5"/>
  <c r="CA118" i="5" s="1"/>
  <c r="X118" i="5" s="1"/>
  <c r="E117" i="5"/>
  <c r="CB117" i="5" s="1"/>
  <c r="CM116" i="5"/>
  <c r="CL116" i="5"/>
  <c r="CK116" i="5"/>
  <c r="CC116" i="5"/>
  <c r="CB116" i="5"/>
  <c r="E116" i="5"/>
  <c r="CA116" i="5" s="1"/>
  <c r="X116" i="5" s="1"/>
  <c r="D112" i="5"/>
  <c r="D111" i="5"/>
  <c r="D109" i="5"/>
  <c r="D108" i="5"/>
  <c r="D107" i="5"/>
  <c r="I98" i="5"/>
  <c r="H98" i="5"/>
  <c r="G98" i="5"/>
  <c r="F98" i="5"/>
  <c r="E98" i="5"/>
  <c r="D98" i="5" s="1"/>
  <c r="D97" i="5"/>
  <c r="CA97" i="5" s="1"/>
  <c r="CK96" i="5"/>
  <c r="CA96" i="5"/>
  <c r="J96" i="5"/>
  <c r="D96" i="5"/>
  <c r="CK95" i="5"/>
  <c r="CA95" i="5"/>
  <c r="J95" i="5"/>
  <c r="D95" i="5"/>
  <c r="CA94" i="5"/>
  <c r="J94" i="5"/>
  <c r="D94" i="5"/>
  <c r="CK94" i="5" s="1"/>
  <c r="CA93" i="5"/>
  <c r="J93" i="5" s="1"/>
  <c r="D93" i="5"/>
  <c r="CK93" i="5" s="1"/>
  <c r="CA92" i="5"/>
  <c r="J92" i="5" s="1"/>
  <c r="D92" i="5"/>
  <c r="CK92" i="5" s="1"/>
  <c r="CK91" i="5"/>
  <c r="CA91" i="5"/>
  <c r="J91" i="5"/>
  <c r="D91" i="5"/>
  <c r="CK90" i="5"/>
  <c r="CA90" i="5"/>
  <c r="J90" i="5"/>
  <c r="D90" i="5"/>
  <c r="CA89" i="5"/>
  <c r="J89" i="5"/>
  <c r="D89" i="5"/>
  <c r="CK89" i="5" s="1"/>
  <c r="D88" i="5"/>
  <c r="D87" i="5"/>
  <c r="CA87" i="5" s="1"/>
  <c r="J87" i="5" s="1"/>
  <c r="CA86" i="5"/>
  <c r="J86" i="5" s="1"/>
  <c r="D86" i="5"/>
  <c r="CK86" i="5" s="1"/>
  <c r="CK85" i="5"/>
  <c r="CA85" i="5"/>
  <c r="J85" i="5"/>
  <c r="D85" i="5"/>
  <c r="CA84" i="5"/>
  <c r="J84" i="5"/>
  <c r="D84" i="5"/>
  <c r="CK84" i="5" s="1"/>
  <c r="D83" i="5"/>
  <c r="CK83" i="5" s="1"/>
  <c r="CK82" i="5"/>
  <c r="CA82" i="5"/>
  <c r="J82" i="5"/>
  <c r="D82" i="5"/>
  <c r="CK81" i="5"/>
  <c r="D81" i="5"/>
  <c r="CA81" i="5" s="1"/>
  <c r="J81" i="5" s="1"/>
  <c r="CK80" i="5"/>
  <c r="CA80" i="5"/>
  <c r="J80" i="5" s="1"/>
  <c r="D80" i="5"/>
  <c r="CA79" i="5"/>
  <c r="J79" i="5"/>
  <c r="D79" i="5"/>
  <c r="CK79" i="5" s="1"/>
  <c r="D78" i="5"/>
  <c r="CK78" i="5" s="1"/>
  <c r="D77" i="5"/>
  <c r="D76" i="5"/>
  <c r="CA76" i="5" s="1"/>
  <c r="J76" i="5" s="1"/>
  <c r="CK75" i="5"/>
  <c r="CA75" i="5"/>
  <c r="J75" i="5"/>
  <c r="D75" i="5"/>
  <c r="CA74" i="5"/>
  <c r="J74" i="5"/>
  <c r="D74" i="5"/>
  <c r="CK74" i="5" s="1"/>
  <c r="D73" i="5"/>
  <c r="CK73" i="5" s="1"/>
  <c r="D72" i="5"/>
  <c r="CK72" i="5" s="1"/>
  <c r="CK71" i="5"/>
  <c r="CA71" i="5"/>
  <c r="J71" i="5"/>
  <c r="D71" i="5"/>
  <c r="CK70" i="5"/>
  <c r="CA70" i="5"/>
  <c r="J70" i="5"/>
  <c r="D70" i="5"/>
  <c r="CA69" i="5"/>
  <c r="J69" i="5"/>
  <c r="D69" i="5"/>
  <c r="CK69" i="5" s="1"/>
  <c r="CA68" i="5"/>
  <c r="J68" i="5"/>
  <c r="D68" i="5"/>
  <c r="CK68" i="5" s="1"/>
  <c r="D67" i="5"/>
  <c r="CK67" i="5" s="1"/>
  <c r="D66" i="5"/>
  <c r="D65" i="5"/>
  <c r="CK65" i="5" s="1"/>
  <c r="D64" i="5"/>
  <c r="D63" i="5"/>
  <c r="CK62" i="5"/>
  <c r="CA62" i="5"/>
  <c r="J62" i="5"/>
  <c r="D62" i="5"/>
  <c r="CK61" i="5"/>
  <c r="D61" i="5"/>
  <c r="CA61" i="5" s="1"/>
  <c r="J61" i="5" s="1"/>
  <c r="D60" i="5"/>
  <c r="CK60" i="5" s="1"/>
  <c r="D59" i="5"/>
  <c r="D58" i="5"/>
  <c r="D57" i="5"/>
  <c r="CK57" i="5" s="1"/>
  <c r="D56" i="5"/>
  <c r="CK56" i="5" s="1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D53" i="5" s="1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CR52" i="5"/>
  <c r="CQ52" i="5"/>
  <c r="CP52" i="5"/>
  <c r="CO52" i="5"/>
  <c r="CN52" i="5"/>
  <c r="CM52" i="5"/>
  <c r="CH52" i="5"/>
  <c r="CG52" i="5"/>
  <c r="CF52" i="5"/>
  <c r="CE52" i="5"/>
  <c r="CD52" i="5"/>
  <c r="CC52" i="5"/>
  <c r="D52" i="5"/>
  <c r="D51" i="5"/>
  <c r="CF51" i="5" s="1"/>
  <c r="CR50" i="5"/>
  <c r="CQ50" i="5"/>
  <c r="CP50" i="5"/>
  <c r="CO50" i="5"/>
  <c r="CH50" i="5"/>
  <c r="CE50" i="5"/>
  <c r="D50" i="5"/>
  <c r="D49" i="5"/>
  <c r="CL49" i="5" s="1"/>
  <c r="D48" i="5"/>
  <c r="CR48" i="5" s="1"/>
  <c r="CP47" i="5"/>
  <c r="CO47" i="5"/>
  <c r="CN47" i="5"/>
  <c r="CM47" i="5"/>
  <c r="CL47" i="5"/>
  <c r="CH47" i="5"/>
  <c r="CG47" i="5"/>
  <c r="CF47" i="5"/>
  <c r="CE47" i="5"/>
  <c r="CD47" i="5"/>
  <c r="CC47" i="5"/>
  <c r="D47" i="5"/>
  <c r="D46" i="5"/>
  <c r="CD46" i="5" s="1"/>
  <c r="CR45" i="5"/>
  <c r="CQ45" i="5"/>
  <c r="CP45" i="5"/>
  <c r="CO45" i="5"/>
  <c r="CH45" i="5"/>
  <c r="CE45" i="5"/>
  <c r="D45" i="5"/>
  <c r="D44" i="5"/>
  <c r="CO44" i="5" s="1"/>
  <c r="D43" i="5"/>
  <c r="CD43" i="5" s="1"/>
  <c r="CP42" i="5"/>
  <c r="CO42" i="5"/>
  <c r="CN42" i="5"/>
  <c r="CM42" i="5"/>
  <c r="CL42" i="5"/>
  <c r="CH42" i="5"/>
  <c r="CG42" i="5"/>
  <c r="CF42" i="5"/>
  <c r="CE42" i="5"/>
  <c r="CD42" i="5"/>
  <c r="CC42" i="5"/>
  <c r="D42" i="5"/>
  <c r="D41" i="5"/>
  <c r="CR40" i="5"/>
  <c r="CQ40" i="5"/>
  <c r="CP40" i="5"/>
  <c r="CO40" i="5"/>
  <c r="CH40" i="5"/>
  <c r="CE40" i="5"/>
  <c r="D40" i="5"/>
  <c r="D39" i="5"/>
  <c r="CO39" i="5" s="1"/>
  <c r="D38" i="5"/>
  <c r="CD38" i="5" s="1"/>
  <c r="CQ37" i="5"/>
  <c r="CP37" i="5"/>
  <c r="CO37" i="5"/>
  <c r="CN37" i="5"/>
  <c r="CM37" i="5"/>
  <c r="CL37" i="5"/>
  <c r="CH37" i="5"/>
  <c r="CG37" i="5"/>
  <c r="CF37" i="5"/>
  <c r="CE37" i="5"/>
  <c r="CD37" i="5"/>
  <c r="D37" i="5"/>
  <c r="CR37" i="5" s="1"/>
  <c r="D36" i="5"/>
  <c r="D35" i="5"/>
  <c r="CR34" i="5"/>
  <c r="D34" i="5"/>
  <c r="D33" i="5"/>
  <c r="CD33" i="5" s="1"/>
  <c r="CQ32" i="5"/>
  <c r="CP32" i="5"/>
  <c r="CO32" i="5"/>
  <c r="CN32" i="5"/>
  <c r="CM32" i="5"/>
  <c r="D32" i="5"/>
  <c r="D31" i="5"/>
  <c r="D30" i="5"/>
  <c r="CR29" i="5"/>
  <c r="CQ29" i="5"/>
  <c r="CP29" i="5"/>
  <c r="CO29" i="5"/>
  <c r="CN29" i="5"/>
  <c r="CM29" i="5"/>
  <c r="CL29" i="5"/>
  <c r="CH29" i="5"/>
  <c r="D29" i="5"/>
  <c r="D28" i="5"/>
  <c r="CL28" i="5" s="1"/>
  <c r="CQ27" i="5"/>
  <c r="CD27" i="5"/>
  <c r="D27" i="5"/>
  <c r="CR26" i="5"/>
  <c r="CQ26" i="5"/>
  <c r="CN26" i="5"/>
  <c r="CM26" i="5"/>
  <c r="CH26" i="5"/>
  <c r="CG26" i="5"/>
  <c r="CF26" i="5"/>
  <c r="CE26" i="5"/>
  <c r="D26" i="5"/>
  <c r="D25" i="5"/>
  <c r="CB25" i="5" s="1"/>
  <c r="CR24" i="5"/>
  <c r="CQ24" i="5"/>
  <c r="CP24" i="5"/>
  <c r="CN24" i="5"/>
  <c r="CM24" i="5"/>
  <c r="CL24" i="5"/>
  <c r="CH24" i="5"/>
  <c r="CG24" i="5"/>
  <c r="CF24" i="5"/>
  <c r="CD24" i="5"/>
  <c r="CC24" i="5"/>
  <c r="CB24" i="5"/>
  <c r="AJ24" i="5" s="1"/>
  <c r="D24" i="5"/>
  <c r="CR23" i="5"/>
  <c r="CQ23" i="5"/>
  <c r="CN23" i="5"/>
  <c r="CM23" i="5"/>
  <c r="CL23" i="5"/>
  <c r="CH23" i="5"/>
  <c r="CG23" i="5"/>
  <c r="CF23" i="5"/>
  <c r="CD23" i="5"/>
  <c r="CC23" i="5"/>
  <c r="CB23" i="5"/>
  <c r="D23" i="5"/>
  <c r="CP23" i="5" s="1"/>
  <c r="CB22" i="5"/>
  <c r="D22" i="5"/>
  <c r="D21" i="5"/>
  <c r="CR20" i="5"/>
  <c r="CQ20" i="5"/>
  <c r="CP20" i="5"/>
  <c r="CO20" i="5"/>
  <c r="CN20" i="5"/>
  <c r="CM20" i="5"/>
  <c r="CL20" i="5"/>
  <c r="CH20" i="5"/>
  <c r="CG20" i="5"/>
  <c r="CF20" i="5"/>
  <c r="CE20" i="5"/>
  <c r="CD20" i="5"/>
  <c r="D20" i="5"/>
  <c r="D19" i="5"/>
  <c r="CH19" i="5" s="1"/>
  <c r="CB18" i="5"/>
  <c r="D18" i="5"/>
  <c r="CR17" i="5"/>
  <c r="CQ17" i="5"/>
  <c r="CP17" i="5"/>
  <c r="CO17" i="5"/>
  <c r="CL17" i="5"/>
  <c r="CH17" i="5"/>
  <c r="CF17" i="5"/>
  <c r="CE17" i="5"/>
  <c r="CD17" i="5"/>
  <c r="CC17" i="5"/>
  <c r="D17" i="5"/>
  <c r="CO16" i="5"/>
  <c r="CN16" i="5"/>
  <c r="CM16" i="5"/>
  <c r="CB16" i="5"/>
  <c r="D16" i="5"/>
  <c r="D15" i="5"/>
  <c r="CQ14" i="5"/>
  <c r="CP14" i="5"/>
  <c r="CO14" i="5"/>
  <c r="CN14" i="5"/>
  <c r="CM14" i="5"/>
  <c r="CL14" i="5"/>
  <c r="CH14" i="5"/>
  <c r="CG14" i="5"/>
  <c r="CF14" i="5"/>
  <c r="CE14" i="5"/>
  <c r="D14" i="5"/>
  <c r="CR14" i="5" s="1"/>
  <c r="D13" i="5"/>
  <c r="CH13" i="5" s="1"/>
  <c r="CR12" i="5"/>
  <c r="CQ12" i="5"/>
  <c r="CD12" i="5"/>
  <c r="CC12" i="5"/>
  <c r="CB12" i="5"/>
  <c r="D12" i="5"/>
  <c r="CR11" i="5"/>
  <c r="CQ11" i="5"/>
  <c r="CP11" i="5"/>
  <c r="CO11" i="5"/>
  <c r="CN11" i="5"/>
  <c r="CM11" i="5"/>
  <c r="CH11" i="5"/>
  <c r="CG11" i="5"/>
  <c r="CD11" i="5"/>
  <c r="D11" i="5"/>
  <c r="A5" i="5"/>
  <c r="A4" i="5"/>
  <c r="A3" i="5"/>
  <c r="A2" i="5"/>
  <c r="CA214" i="5" l="1"/>
  <c r="AI214" i="5" s="1"/>
  <c r="CK214" i="5"/>
  <c r="CA213" i="5"/>
  <c r="AI213" i="5" s="1"/>
  <c r="CK213" i="5"/>
  <c r="CN35" i="5"/>
  <c r="CL35" i="5"/>
  <c r="CM35" i="5"/>
  <c r="CG35" i="5"/>
  <c r="CH35" i="5"/>
  <c r="CF35" i="5"/>
  <c r="CE35" i="5"/>
  <c r="CD35" i="5"/>
  <c r="CC35" i="5"/>
  <c r="CB35" i="5"/>
  <c r="AJ35" i="5" s="1"/>
  <c r="CN30" i="5"/>
  <c r="CM30" i="5"/>
  <c r="CL30" i="5"/>
  <c r="CG30" i="5"/>
  <c r="CR30" i="5"/>
  <c r="CQ30" i="5"/>
  <c r="CP30" i="5"/>
  <c r="CO30" i="5"/>
  <c r="CE30" i="5"/>
  <c r="CH30" i="5"/>
  <c r="CF30" i="5"/>
  <c r="CD25" i="5"/>
  <c r="CK58" i="5"/>
  <c r="CA58" i="5"/>
  <c r="J58" i="5" s="1"/>
  <c r="CD30" i="5"/>
  <c r="CB153" i="5"/>
  <c r="CR31" i="5"/>
  <c r="CP31" i="5"/>
  <c r="CQ31" i="5"/>
  <c r="CN31" i="5"/>
  <c r="CL31" i="5"/>
  <c r="CR36" i="5"/>
  <c r="CQ36" i="5"/>
  <c r="CP36" i="5"/>
  <c r="CN36" i="5"/>
  <c r="CM36" i="5"/>
  <c r="CL36" i="5"/>
  <c r="CO36" i="5"/>
  <c r="CE36" i="5"/>
  <c r="CO48" i="5"/>
  <c r="CC15" i="5"/>
  <c r="CB15" i="5"/>
  <c r="CN15" i="5"/>
  <c r="CH15" i="5"/>
  <c r="CM15" i="5"/>
  <c r="CL15" i="5"/>
  <c r="CF15" i="5"/>
  <c r="CE15" i="5"/>
  <c r="CG15" i="5"/>
  <c r="CP25" i="5"/>
  <c r="CR41" i="5"/>
  <c r="CP41" i="5"/>
  <c r="CQ41" i="5"/>
  <c r="CN41" i="5"/>
  <c r="CM41" i="5"/>
  <c r="CO41" i="5"/>
  <c r="CH41" i="5"/>
  <c r="CL41" i="5"/>
  <c r="CG41" i="5"/>
  <c r="CC41" i="5"/>
  <c r="CP48" i="5"/>
  <c r="CC13" i="5"/>
  <c r="CL19" i="5"/>
  <c r="CN22" i="5"/>
  <c r="CM22" i="5"/>
  <c r="CG22" i="5"/>
  <c r="CQ22" i="5"/>
  <c r="CO22" i="5"/>
  <c r="CR22" i="5"/>
  <c r="CL22" i="5"/>
  <c r="CP22" i="5"/>
  <c r="CD22" i="5"/>
  <c r="CH28" i="5"/>
  <c r="CB31" i="5"/>
  <c r="CG33" i="5"/>
  <c r="CB36" i="5"/>
  <c r="CO38" i="5"/>
  <c r="CP43" i="5"/>
  <c r="CB46" i="5"/>
  <c r="CQ48" i="5"/>
  <c r="CE51" i="5"/>
  <c r="CA194" i="5"/>
  <c r="J194" i="5" s="1"/>
  <c r="CK212" i="5"/>
  <c r="CA212" i="5"/>
  <c r="AI212" i="5" s="1"/>
  <c r="CD13" i="5"/>
  <c r="CD15" i="5"/>
  <c r="CC31" i="5"/>
  <c r="CH33" i="5"/>
  <c r="CC36" i="5"/>
  <c r="CP38" i="5"/>
  <c r="CB41" i="5"/>
  <c r="AJ41" i="5" s="1"/>
  <c r="CQ43" i="5"/>
  <c r="CK124" i="5"/>
  <c r="CK186" i="5"/>
  <c r="CA186" i="5"/>
  <c r="J186" i="5" s="1"/>
  <c r="CK88" i="5"/>
  <c r="CA88" i="5"/>
  <c r="J88" i="5" s="1"/>
  <c r="CL158" i="5"/>
  <c r="CK158" i="5"/>
  <c r="CB158" i="5"/>
  <c r="CB19" i="5"/>
  <c r="CG21" i="5"/>
  <c r="CF21" i="5"/>
  <c r="CC21" i="5"/>
  <c r="CM21" i="5"/>
  <c r="CL21" i="5"/>
  <c r="CH21" i="5"/>
  <c r="CE21" i="5"/>
  <c r="CD21" i="5"/>
  <c r="CB21" i="5"/>
  <c r="AJ21" i="5" s="1"/>
  <c r="CC28" i="5"/>
  <c r="CB28" i="5"/>
  <c r="AJ28" i="5" s="1"/>
  <c r="CR28" i="5"/>
  <c r="CQ28" i="5"/>
  <c r="CM28" i="5"/>
  <c r="CA57" i="5"/>
  <c r="J57" i="5" s="1"/>
  <c r="CL165" i="5"/>
  <c r="CB165" i="5"/>
  <c r="CA165" i="5"/>
  <c r="S165" i="5" s="1"/>
  <c r="CD19" i="5"/>
  <c r="CO21" i="5"/>
  <c r="CD28" i="5"/>
  <c r="CQ35" i="5"/>
  <c r="CP21" i="5"/>
  <c r="CE28" i="5"/>
  <c r="CR51" i="5"/>
  <c r="CP51" i="5"/>
  <c r="CO51" i="5"/>
  <c r="CH51" i="5"/>
  <c r="CQ51" i="5"/>
  <c r="CN51" i="5"/>
  <c r="CM51" i="5"/>
  <c r="CD51" i="5"/>
  <c r="CA193" i="5"/>
  <c r="J193" i="5" s="1"/>
  <c r="CG19" i="5"/>
  <c r="CF28" i="5"/>
  <c r="CF33" i="5"/>
  <c r="CB154" i="5"/>
  <c r="S154" i="5" s="1"/>
  <c r="CK154" i="5"/>
  <c r="CL154" i="5"/>
  <c r="CG34" i="5"/>
  <c r="CF34" i="5"/>
  <c r="CE34" i="5"/>
  <c r="CC34" i="5"/>
  <c r="CP34" i="5"/>
  <c r="CR43" i="5"/>
  <c r="CK208" i="5"/>
  <c r="CA208" i="5"/>
  <c r="AI208" i="5" s="1"/>
  <c r="CE41" i="5"/>
  <c r="CB34" i="5"/>
  <c r="AJ34" i="5" s="1"/>
  <c r="CL13" i="5"/>
  <c r="B249" i="5" s="1"/>
  <c r="CR15" i="5"/>
  <c r="CF22" i="5"/>
  <c r="CG31" i="5"/>
  <c r="CD34" i="5"/>
  <c r="CH36" i="5"/>
  <c r="CD44" i="5"/>
  <c r="CH49" i="5"/>
  <c r="CK63" i="5"/>
  <c r="CA63" i="5"/>
  <c r="J63" i="5" s="1"/>
  <c r="CK97" i="5"/>
  <c r="CA117" i="5"/>
  <c r="X117" i="5" s="1"/>
  <c r="CK161" i="5"/>
  <c r="CK178" i="5"/>
  <c r="CK188" i="5"/>
  <c r="CA188" i="5"/>
  <c r="J188" i="5" s="1"/>
  <c r="CM13" i="5"/>
  <c r="CG16" i="5"/>
  <c r="CF16" i="5"/>
  <c r="CC16" i="5"/>
  <c r="CR16" i="5"/>
  <c r="CP16" i="5"/>
  <c r="CQ16" i="5"/>
  <c r="CH16" i="5"/>
  <c r="CR18" i="5"/>
  <c r="CQ18" i="5"/>
  <c r="CN18" i="5"/>
  <c r="CL18" i="5"/>
  <c r="CG18" i="5"/>
  <c r="CF18" i="5"/>
  <c r="CH18" i="5"/>
  <c r="CC18" i="5"/>
  <c r="CE18" i="5"/>
  <c r="CD18" i="5"/>
  <c r="CH22" i="5"/>
  <c r="CH31" i="5"/>
  <c r="CH34" i="5"/>
  <c r="CD39" i="5"/>
  <c r="CH44" i="5"/>
  <c r="CH25" i="5"/>
  <c r="CG25" i="5"/>
  <c r="CC25" i="5"/>
  <c r="AJ25" i="5" s="1"/>
  <c r="CQ25" i="5"/>
  <c r="CR25" i="5"/>
  <c r="CL25" i="5"/>
  <c r="CK181" i="5"/>
  <c r="CA181" i="5"/>
  <c r="J181" i="5" s="1"/>
  <c r="CA182" i="5"/>
  <c r="J182" i="5" s="1"/>
  <c r="CK182" i="5"/>
  <c r="CA173" i="5"/>
  <c r="J173" i="5" s="1"/>
  <c r="CC30" i="5"/>
  <c r="CR35" i="5"/>
  <c r="CA174" i="5"/>
  <c r="J174" i="5" s="1"/>
  <c r="CR21" i="5"/>
  <c r="CK185" i="5"/>
  <c r="CA185" i="5"/>
  <c r="J185" i="5" s="1"/>
  <c r="CN28" i="5"/>
  <c r="CQ38" i="5"/>
  <c r="CG49" i="5"/>
  <c r="CF49" i="5"/>
  <c r="CE49" i="5"/>
  <c r="CC49" i="5"/>
  <c r="CB49" i="5"/>
  <c r="CR49" i="5"/>
  <c r="CQ49" i="5"/>
  <c r="CM49" i="5"/>
  <c r="CP15" i="5"/>
  <c r="CR38" i="5"/>
  <c r="CQ15" i="5"/>
  <c r="CG36" i="5"/>
  <c r="CO13" i="5"/>
  <c r="CL163" i="5"/>
  <c r="CA163" i="5"/>
  <c r="CB163" i="5"/>
  <c r="CK163" i="5"/>
  <c r="CK209" i="5"/>
  <c r="CB30" i="5"/>
  <c r="AJ30" i="5" s="1"/>
  <c r="CA158" i="5"/>
  <c r="S158" i="5" s="1"/>
  <c r="CK201" i="5"/>
  <c r="CA201" i="5"/>
  <c r="J201" i="5" s="1"/>
  <c r="CM25" i="5"/>
  <c r="CC43" i="5"/>
  <c r="CB43" i="5"/>
  <c r="CN43" i="5"/>
  <c r="CH43" i="5"/>
  <c r="CM43" i="5"/>
  <c r="CL43" i="5"/>
  <c r="CF43" i="5"/>
  <c r="CE43" i="5"/>
  <c r="CG43" i="5"/>
  <c r="CK59" i="5"/>
  <c r="CA59" i="5"/>
  <c r="J59" i="5" s="1"/>
  <c r="CQ21" i="5"/>
  <c r="CN25" i="5"/>
  <c r="CR46" i="5"/>
  <c r="CQ46" i="5"/>
  <c r="CP46" i="5"/>
  <c r="CN46" i="5"/>
  <c r="CM46" i="5"/>
  <c r="CO46" i="5"/>
  <c r="CG46" i="5"/>
  <c r="CL46" i="5"/>
  <c r="CH46" i="5"/>
  <c r="CC46" i="5"/>
  <c r="CK76" i="5"/>
  <c r="CA123" i="5"/>
  <c r="M123" i="5" s="1"/>
  <c r="CK184" i="5"/>
  <c r="CA77" i="5"/>
  <c r="J77" i="5" s="1"/>
  <c r="CK77" i="5"/>
  <c r="CO15" i="5"/>
  <c r="CD36" i="5"/>
  <c r="CE46" i="5"/>
  <c r="CF13" i="5"/>
  <c r="CC22" i="5"/>
  <c r="AJ22" i="5" s="1"/>
  <c r="CE31" i="5"/>
  <c r="CG44" i="5"/>
  <c r="CF44" i="5"/>
  <c r="CE44" i="5"/>
  <c r="CC44" i="5"/>
  <c r="CB44" i="5"/>
  <c r="AJ44" i="5" s="1"/>
  <c r="CQ44" i="5"/>
  <c r="CR44" i="5"/>
  <c r="CM44" i="5"/>
  <c r="CL117" i="5"/>
  <c r="CK117" i="5"/>
  <c r="CC117" i="5"/>
  <c r="CL167" i="5"/>
  <c r="CB167" i="5"/>
  <c r="CA167" i="5"/>
  <c r="S167" i="5" s="1"/>
  <c r="CK167" i="5"/>
  <c r="CE22" i="5"/>
  <c r="CF31" i="5"/>
  <c r="CF41" i="5"/>
  <c r="CD49" i="5"/>
  <c r="CK187" i="5"/>
  <c r="CL34" i="5"/>
  <c r="AJ23" i="5"/>
  <c r="CO31" i="5"/>
  <c r="CM34" i="5"/>
  <c r="CN44" i="5"/>
  <c r="CO49" i="5"/>
  <c r="CD16" i="5"/>
  <c r="CM18" i="5"/>
  <c r="CR27" i="5"/>
  <c r="CP27" i="5"/>
  <c r="CL27" i="5"/>
  <c r="CG27" i="5"/>
  <c r="CN27" i="5"/>
  <c r="CM27" i="5"/>
  <c r="CF27" i="5"/>
  <c r="CH27" i="5"/>
  <c r="CR32" i="5"/>
  <c r="CG32" i="5"/>
  <c r="CD32" i="5"/>
  <c r="CF32" i="5"/>
  <c r="CE32" i="5"/>
  <c r="CB32" i="5"/>
  <c r="CC32" i="5"/>
  <c r="CN34" i="5"/>
  <c r="CA65" i="5"/>
  <c r="J65" i="5" s="1"/>
  <c r="CE16" i="5"/>
  <c r="CO18" i="5"/>
  <c r="CB27" i="5"/>
  <c r="CH32" i="5"/>
  <c r="CO34" i="5"/>
  <c r="CP44" i="5"/>
  <c r="CA56" i="5"/>
  <c r="J56" i="5" s="1"/>
  <c r="CA157" i="5"/>
  <c r="CA172" i="5"/>
  <c r="J172" i="5" s="1"/>
  <c r="CK191" i="5"/>
  <c r="CA191" i="5"/>
  <c r="J191" i="5" s="1"/>
  <c r="CK210" i="5"/>
  <c r="CA210" i="5"/>
  <c r="AI210" i="5" s="1"/>
  <c r="CR19" i="5"/>
  <c r="CP19" i="5"/>
  <c r="CN19" i="5"/>
  <c r="CQ19" i="5"/>
  <c r="CM19" i="5"/>
  <c r="CO19" i="5"/>
  <c r="CF19" i="5"/>
  <c r="CO35" i="5"/>
  <c r="CC19" i="5"/>
  <c r="CN21" i="5"/>
  <c r="CP35" i="5"/>
  <c r="CF25" i="5"/>
  <c r="CC48" i="5"/>
  <c r="CB48" i="5"/>
  <c r="CN48" i="5"/>
  <c r="CH48" i="5"/>
  <c r="CM48" i="5"/>
  <c r="CL48" i="5"/>
  <c r="CF48" i="5"/>
  <c r="CE48" i="5"/>
  <c r="CG48" i="5"/>
  <c r="CA153" i="5"/>
  <c r="CK202" i="5"/>
  <c r="CA202" i="5"/>
  <c r="J202" i="5" s="1"/>
  <c r="CR13" i="5"/>
  <c r="CQ13" i="5"/>
  <c r="CN13" i="5"/>
  <c r="CP13" i="5"/>
  <c r="CG13" i="5"/>
  <c r="CE19" i="5"/>
  <c r="CC33" i="5"/>
  <c r="CB33" i="5"/>
  <c r="CR33" i="5"/>
  <c r="CO33" i="5"/>
  <c r="CM33" i="5"/>
  <c r="CL33" i="5"/>
  <c r="CQ33" i="5"/>
  <c r="CP33" i="5"/>
  <c r="CN33" i="5"/>
  <c r="CE33" i="5"/>
  <c r="CD48" i="5"/>
  <c r="CC38" i="5"/>
  <c r="CB38" i="5"/>
  <c r="CN38" i="5"/>
  <c r="CH38" i="5"/>
  <c r="CE38" i="5"/>
  <c r="CM38" i="5"/>
  <c r="CL38" i="5"/>
  <c r="CG38" i="5"/>
  <c r="CF38" i="5"/>
  <c r="CK153" i="5"/>
  <c r="CB13" i="5"/>
  <c r="CG28" i="5"/>
  <c r="CO43" i="5"/>
  <c r="CC51" i="5"/>
  <c r="CE13" i="5"/>
  <c r="CD31" i="5"/>
  <c r="CD41" i="5"/>
  <c r="CG51" i="5"/>
  <c r="CO28" i="5"/>
  <c r="CF36" i="5"/>
  <c r="CF46" i="5"/>
  <c r="CP28" i="5"/>
  <c r="CG39" i="5"/>
  <c r="CF39" i="5"/>
  <c r="CE39" i="5"/>
  <c r="CC39" i="5"/>
  <c r="CB39" i="5"/>
  <c r="AJ39" i="5" s="1"/>
  <c r="CQ39" i="5"/>
  <c r="CR39" i="5"/>
  <c r="CM39" i="5"/>
  <c r="CM31" i="5"/>
  <c r="CH39" i="5"/>
  <c r="CL44" i="5"/>
  <c r="CN49" i="5"/>
  <c r="CK64" i="5"/>
  <c r="CA64" i="5"/>
  <c r="J64" i="5" s="1"/>
  <c r="CM117" i="5"/>
  <c r="CK171" i="5"/>
  <c r="CA171" i="5"/>
  <c r="J171" i="5" s="1"/>
  <c r="CL39" i="5"/>
  <c r="S162" i="5"/>
  <c r="CN39" i="5"/>
  <c r="CP49" i="5"/>
  <c r="CL16" i="5"/>
  <c r="CP18" i="5"/>
  <c r="CC27" i="5"/>
  <c r="CL32" i="5"/>
  <c r="CQ34" i="5"/>
  <c r="CP39" i="5"/>
  <c r="CA66" i="5"/>
  <c r="CK66" i="5"/>
  <c r="CK87" i="5"/>
  <c r="CB157" i="5"/>
  <c r="S164" i="5"/>
  <c r="CN12" i="5"/>
  <c r="CM12" i="5"/>
  <c r="CG12" i="5"/>
  <c r="CK180" i="5"/>
  <c r="CA180" i="5"/>
  <c r="J180" i="5" s="1"/>
  <c r="CK200" i="5"/>
  <c r="CA200" i="5"/>
  <c r="J200" i="5" s="1"/>
  <c r="CE12" i="5"/>
  <c r="AJ12" i="5" s="1"/>
  <c r="CF12" i="5"/>
  <c r="CP26" i="5"/>
  <c r="CO26" i="5"/>
  <c r="CL26" i="5"/>
  <c r="CG29" i="5"/>
  <c r="CF29" i="5"/>
  <c r="CC29" i="5"/>
  <c r="CN40" i="5"/>
  <c r="CM40" i="5"/>
  <c r="CL40" i="5"/>
  <c r="CG40" i="5"/>
  <c r="CF40" i="5"/>
  <c r="CN45" i="5"/>
  <c r="CM45" i="5"/>
  <c r="CL45" i="5"/>
  <c r="CG45" i="5"/>
  <c r="CF45" i="5"/>
  <c r="CN50" i="5"/>
  <c r="CM50" i="5"/>
  <c r="CL50" i="5"/>
  <c r="CG50" i="5"/>
  <c r="CF50" i="5"/>
  <c r="CA60" i="5"/>
  <c r="J60" i="5" s="1"/>
  <c r="CA72" i="5"/>
  <c r="J72" i="5" s="1"/>
  <c r="CA83" i="5"/>
  <c r="J83" i="5" s="1"/>
  <c r="CA127" i="5"/>
  <c r="M127" i="5" s="1"/>
  <c r="CL168" i="5"/>
  <c r="CK168" i="5"/>
  <c r="CA189" i="5"/>
  <c r="J189" i="5" s="1"/>
  <c r="CB159" i="5"/>
  <c r="CA159" i="5"/>
  <c r="CK195" i="5"/>
  <c r="CA195" i="5"/>
  <c r="J195" i="5" s="1"/>
  <c r="CL159" i="5"/>
  <c r="CL12" i="5"/>
  <c r="CB14" i="5"/>
  <c r="CN17" i="5"/>
  <c r="CM17" i="5"/>
  <c r="CG17" i="5"/>
  <c r="CB26" i="5"/>
  <c r="CB29" i="5"/>
  <c r="CR42" i="5"/>
  <c r="CQ42" i="5"/>
  <c r="CB45" i="5"/>
  <c r="CR47" i="5"/>
  <c r="CQ47" i="5"/>
  <c r="CB50" i="5"/>
  <c r="CA67" i="5"/>
  <c r="J67" i="5" s="1"/>
  <c r="CA78" i="5"/>
  <c r="J78" i="5" s="1"/>
  <c r="CF11" i="5"/>
  <c r="A249" i="5"/>
  <c r="CE11" i="5"/>
  <c r="CO12" i="5"/>
  <c r="CC14" i="5"/>
  <c r="CC20" i="5"/>
  <c r="CB20" i="5"/>
  <c r="AJ20" i="5" s="1"/>
  <c r="CC26" i="5"/>
  <c r="CD29" i="5"/>
  <c r="CB37" i="5"/>
  <c r="CC40" i="5"/>
  <c r="CC45" i="5"/>
  <c r="CC50" i="5"/>
  <c r="AJ52" i="5"/>
  <c r="CA183" i="5"/>
  <c r="J183" i="5" s="1"/>
  <c r="CK175" i="5"/>
  <c r="CA175" i="5"/>
  <c r="J175" i="5" s="1"/>
  <c r="CH12" i="5"/>
  <c r="CL155" i="5"/>
  <c r="CB155" i="5"/>
  <c r="CA155" i="5"/>
  <c r="S155" i="5" s="1"/>
  <c r="CK176" i="5"/>
  <c r="CA176" i="5"/>
  <c r="J176" i="5" s="1"/>
  <c r="CK196" i="5"/>
  <c r="CA196" i="5"/>
  <c r="J196" i="5" s="1"/>
  <c r="CB40" i="5"/>
  <c r="CC11" i="5"/>
  <c r="AJ11" i="5" s="1"/>
  <c r="CP12" i="5"/>
  <c r="CD14" i="5"/>
  <c r="CB17" i="5"/>
  <c r="AJ17" i="5" s="1"/>
  <c r="CD26" i="5"/>
  <c r="CE29" i="5"/>
  <c r="CC37" i="5"/>
  <c r="CD40" i="5"/>
  <c r="CB42" i="5"/>
  <c r="AJ42" i="5" s="1"/>
  <c r="CD45" i="5"/>
  <c r="CB47" i="5"/>
  <c r="AJ47" i="5" s="1"/>
  <c r="CD50" i="5"/>
  <c r="CA73" i="5"/>
  <c r="J73" i="5" s="1"/>
  <c r="CA168" i="5"/>
  <c r="S168" i="5" s="1"/>
  <c r="CK190" i="5"/>
  <c r="CA190" i="5"/>
  <c r="J190" i="5" s="1"/>
  <c r="CA215" i="5"/>
  <c r="AI215" i="5" s="1"/>
  <c r="CB162" i="5"/>
  <c r="CK162" i="5"/>
  <c r="AJ32" i="5" l="1"/>
  <c r="S153" i="5"/>
  <c r="S163" i="5"/>
  <c r="AJ37" i="5"/>
  <c r="AJ19" i="5"/>
  <c r="AJ46" i="5"/>
  <c r="S159" i="5"/>
  <c r="AJ51" i="5"/>
  <c r="S157" i="5"/>
  <c r="AJ45" i="5"/>
  <c r="AJ29" i="5"/>
  <c r="AJ14" i="5"/>
  <c r="AJ36" i="5"/>
  <c r="AJ13" i="5"/>
  <c r="AJ33" i="5"/>
  <c r="AJ50" i="5"/>
  <c r="AJ31" i="5"/>
  <c r="AJ16" i="5"/>
  <c r="AJ26" i="5"/>
  <c r="AJ38" i="5"/>
  <c r="AJ40" i="5"/>
  <c r="AJ18" i="5"/>
  <c r="AJ15" i="5"/>
  <c r="AJ48" i="5"/>
  <c r="AJ27" i="5"/>
  <c r="AJ43" i="5"/>
  <c r="AJ49" i="5"/>
  <c r="E215" i="4" l="1"/>
  <c r="D215" i="4"/>
  <c r="C215" i="4" s="1"/>
  <c r="E214" i="4"/>
  <c r="D214" i="4"/>
  <c r="C214" i="4"/>
  <c r="E213" i="4"/>
  <c r="C213" i="4" s="1"/>
  <c r="D213" i="4"/>
  <c r="E212" i="4"/>
  <c r="D212" i="4"/>
  <c r="C212" i="4"/>
  <c r="E211" i="4"/>
  <c r="D211" i="4"/>
  <c r="C211" i="4"/>
  <c r="CA211" i="4" s="1"/>
  <c r="AI211" i="4" s="1"/>
  <c r="CK210" i="4"/>
  <c r="E210" i="4"/>
  <c r="D210" i="4"/>
  <c r="C210" i="4"/>
  <c r="CA210" i="4" s="1"/>
  <c r="AI210" i="4" s="1"/>
  <c r="CK209" i="4"/>
  <c r="CA209" i="4"/>
  <c r="AI209" i="4" s="1"/>
  <c r="E209" i="4"/>
  <c r="D209" i="4"/>
  <c r="C209" i="4"/>
  <c r="CA208" i="4"/>
  <c r="AI208" i="4"/>
  <c r="E208" i="4"/>
  <c r="D208" i="4"/>
  <c r="C208" i="4"/>
  <c r="CK208" i="4" s="1"/>
  <c r="I203" i="4"/>
  <c r="H203" i="4"/>
  <c r="G203" i="4"/>
  <c r="F203" i="4"/>
  <c r="E203" i="4"/>
  <c r="D203" i="4" s="1"/>
  <c r="CK202" i="4"/>
  <c r="D202" i="4"/>
  <c r="CA202" i="4" s="1"/>
  <c r="J202" i="4" s="1"/>
  <c r="D201" i="4"/>
  <c r="CK201" i="4" s="1"/>
  <c r="CK200" i="4"/>
  <c r="CA200" i="4"/>
  <c r="J200" i="4"/>
  <c r="D200" i="4"/>
  <c r="D199" i="4"/>
  <c r="D198" i="4"/>
  <c r="CK198" i="4" s="1"/>
  <c r="D197" i="4"/>
  <c r="D196" i="4"/>
  <c r="CK196" i="4" s="1"/>
  <c r="CK195" i="4"/>
  <c r="CA195" i="4"/>
  <c r="J195" i="4"/>
  <c r="D195" i="4"/>
  <c r="D194" i="4"/>
  <c r="CK193" i="4"/>
  <c r="CA193" i="4"/>
  <c r="J193" i="4"/>
  <c r="D193" i="4"/>
  <c r="D192" i="4"/>
  <c r="CK192" i="4" s="1"/>
  <c r="D191" i="4"/>
  <c r="CK191" i="4" s="1"/>
  <c r="CK190" i="4"/>
  <c r="CA190" i="4"/>
  <c r="J190" i="4"/>
  <c r="D190" i="4"/>
  <c r="D189" i="4"/>
  <c r="D188" i="4"/>
  <c r="CK188" i="4" s="1"/>
  <c r="D187" i="4"/>
  <c r="CK187" i="4" s="1"/>
  <c r="D186" i="4"/>
  <c r="CK186" i="4" s="1"/>
  <c r="CK185" i="4"/>
  <c r="CA185" i="4"/>
  <c r="J185" i="4"/>
  <c r="D185" i="4"/>
  <c r="D184" i="4"/>
  <c r="CK183" i="4"/>
  <c r="CA183" i="4"/>
  <c r="J183" i="4"/>
  <c r="D183" i="4"/>
  <c r="CK182" i="4"/>
  <c r="D182" i="4"/>
  <c r="CA182" i="4" s="1"/>
  <c r="J182" i="4" s="1"/>
  <c r="D181" i="4"/>
  <c r="CK181" i="4" s="1"/>
  <c r="CK180" i="4"/>
  <c r="CA180" i="4"/>
  <c r="J180" i="4"/>
  <c r="D180" i="4"/>
  <c r="D179" i="4"/>
  <c r="D178" i="4"/>
  <c r="CK178" i="4" s="1"/>
  <c r="D177" i="4"/>
  <c r="D176" i="4"/>
  <c r="CK176" i="4" s="1"/>
  <c r="CK175" i="4"/>
  <c r="CA175" i="4"/>
  <c r="J175" i="4"/>
  <c r="D175" i="4"/>
  <c r="D174" i="4"/>
  <c r="CK173" i="4"/>
  <c r="CA173" i="4"/>
  <c r="J173" i="4"/>
  <c r="D173" i="4"/>
  <c r="D172" i="4"/>
  <c r="CK172" i="4" s="1"/>
  <c r="D171" i="4"/>
  <c r="CK171" i="4" s="1"/>
  <c r="CK168" i="4"/>
  <c r="CB168" i="4"/>
  <c r="D168" i="4"/>
  <c r="CL168" i="4" s="1"/>
  <c r="CL167" i="4"/>
  <c r="CB167" i="4"/>
  <c r="D167" i="4"/>
  <c r="CK167" i="4" s="1"/>
  <c r="CL166" i="4"/>
  <c r="CK166" i="4"/>
  <c r="CB166" i="4"/>
  <c r="CA166" i="4"/>
  <c r="S166" i="4" s="1"/>
  <c r="D166" i="4"/>
  <c r="CK165" i="4"/>
  <c r="CB165" i="4"/>
  <c r="CA165" i="4"/>
  <c r="S165" i="4"/>
  <c r="D165" i="4"/>
  <c r="CL165" i="4" s="1"/>
  <c r="D164" i="4"/>
  <c r="CL163" i="4"/>
  <c r="CB163" i="4"/>
  <c r="D163" i="4"/>
  <c r="CK163" i="4" s="1"/>
  <c r="D162" i="4"/>
  <c r="D161" i="4"/>
  <c r="D160" i="4"/>
  <c r="CL160" i="4" s="1"/>
  <c r="CL159" i="4"/>
  <c r="CK159" i="4"/>
  <c r="D159" i="4"/>
  <c r="CB159" i="4" s="1"/>
  <c r="CK158" i="4"/>
  <c r="CB158" i="4"/>
  <c r="D158" i="4"/>
  <c r="CL158" i="4" s="1"/>
  <c r="CL157" i="4"/>
  <c r="CB157" i="4"/>
  <c r="CA157" i="4"/>
  <c r="S157" i="4"/>
  <c r="D157" i="4"/>
  <c r="CK157" i="4" s="1"/>
  <c r="CL156" i="4"/>
  <c r="CK156" i="4"/>
  <c r="CB156" i="4"/>
  <c r="CA156" i="4"/>
  <c r="D156" i="4"/>
  <c r="CK155" i="4"/>
  <c r="CB155" i="4"/>
  <c r="CA155" i="4"/>
  <c r="S155" i="4"/>
  <c r="D155" i="4"/>
  <c r="CL155" i="4" s="1"/>
  <c r="CB154" i="4"/>
  <c r="CA154" i="4"/>
  <c r="S154" i="4"/>
  <c r="D154" i="4"/>
  <c r="CL153" i="4"/>
  <c r="CB153" i="4"/>
  <c r="CA153" i="4"/>
  <c r="S153" i="4"/>
  <c r="D153" i="4"/>
  <c r="CK153" i="4" s="1"/>
  <c r="CN149" i="4"/>
  <c r="CM149" i="4"/>
  <c r="CL149" i="4"/>
  <c r="CK149" i="4"/>
  <c r="CB149" i="4"/>
  <c r="CA149" i="4"/>
  <c r="I149" i="4"/>
  <c r="CN148" i="4"/>
  <c r="CM148" i="4"/>
  <c r="CL148" i="4"/>
  <c r="CK148" i="4"/>
  <c r="CB148" i="4"/>
  <c r="CA148" i="4"/>
  <c r="I148" i="4" s="1"/>
  <c r="B144" i="4"/>
  <c r="B143" i="4"/>
  <c r="B139" i="4"/>
  <c r="B138" i="4"/>
  <c r="B137" i="4"/>
  <c r="CK130" i="4"/>
  <c r="CA130" i="4"/>
  <c r="M130" i="4" s="1"/>
  <c r="D130" i="4"/>
  <c r="D129" i="4"/>
  <c r="D128" i="4"/>
  <c r="D127" i="4"/>
  <c r="CK127" i="4" s="1"/>
  <c r="D126" i="4"/>
  <c r="CK125" i="4"/>
  <c r="CA125" i="4"/>
  <c r="M125" i="4" s="1"/>
  <c r="D125" i="4"/>
  <c r="D124" i="4"/>
  <c r="D123" i="4"/>
  <c r="D122" i="4"/>
  <c r="CK122" i="4" s="1"/>
  <c r="CM118" i="4"/>
  <c r="CL118" i="4"/>
  <c r="CK118" i="4"/>
  <c r="CC118" i="4"/>
  <c r="CB118" i="4"/>
  <c r="CA118" i="4"/>
  <c r="X118" i="4" s="1"/>
  <c r="E118" i="4"/>
  <c r="E117" i="4"/>
  <c r="CL116" i="4"/>
  <c r="CB116" i="4"/>
  <c r="CA116" i="4"/>
  <c r="E116" i="4"/>
  <c r="CM116" i="4" s="1"/>
  <c r="D112" i="4"/>
  <c r="D111" i="4"/>
  <c r="D109" i="4"/>
  <c r="D108" i="4"/>
  <c r="D107" i="4"/>
  <c r="I98" i="4"/>
  <c r="H98" i="4"/>
  <c r="G98" i="4"/>
  <c r="D98" i="4" s="1"/>
  <c r="F98" i="4"/>
  <c r="E98" i="4"/>
  <c r="CK97" i="4"/>
  <c r="CA97" i="4"/>
  <c r="D97" i="4"/>
  <c r="CK96" i="4"/>
  <c r="D96" i="4"/>
  <c r="CA96" i="4" s="1"/>
  <c r="J96" i="4" s="1"/>
  <c r="CK95" i="4"/>
  <c r="CA95" i="4"/>
  <c r="J95" i="4"/>
  <c r="D95" i="4"/>
  <c r="D94" i="4"/>
  <c r="CK94" i="4" s="1"/>
  <c r="CK93" i="4"/>
  <c r="CA93" i="4"/>
  <c r="J93" i="4" s="1"/>
  <c r="D93" i="4"/>
  <c r="D92" i="4"/>
  <c r="CK92" i="4" s="1"/>
  <c r="D91" i="4"/>
  <c r="CK90" i="4"/>
  <c r="CA90" i="4"/>
  <c r="J90" i="4" s="1"/>
  <c r="D90" i="4"/>
  <c r="D89" i="4"/>
  <c r="CK89" i="4" s="1"/>
  <c r="CK88" i="4"/>
  <c r="CA88" i="4"/>
  <c r="J88" i="4" s="1"/>
  <c r="D88" i="4"/>
  <c r="CA87" i="4"/>
  <c r="J87" i="4"/>
  <c r="D87" i="4"/>
  <c r="CK87" i="4" s="1"/>
  <c r="D86" i="4"/>
  <c r="CK86" i="4" s="1"/>
  <c r="CK85" i="4"/>
  <c r="CA85" i="4"/>
  <c r="J85" i="4"/>
  <c r="D85" i="4"/>
  <c r="D84" i="4"/>
  <c r="CK84" i="4" s="1"/>
  <c r="CK83" i="4"/>
  <c r="CA83" i="4"/>
  <c r="J83" i="4" s="1"/>
  <c r="D83" i="4"/>
  <c r="D82" i="4"/>
  <c r="CK82" i="4" s="1"/>
  <c r="D81" i="4"/>
  <c r="CK81" i="4" s="1"/>
  <c r="CK80" i="4"/>
  <c r="CA80" i="4"/>
  <c r="J80" i="4"/>
  <c r="D80" i="4"/>
  <c r="D79" i="4"/>
  <c r="CK79" i="4" s="1"/>
  <c r="CK78" i="4"/>
  <c r="CA78" i="4"/>
  <c r="J78" i="4" s="1"/>
  <c r="D78" i="4"/>
  <c r="CA77" i="4"/>
  <c r="J77" i="4"/>
  <c r="D77" i="4"/>
  <c r="CK77" i="4" s="1"/>
  <c r="CK76" i="4"/>
  <c r="D76" i="4"/>
  <c r="CA76" i="4" s="1"/>
  <c r="J76" i="4" s="1"/>
  <c r="CK75" i="4"/>
  <c r="CA75" i="4"/>
  <c r="J75" i="4"/>
  <c r="D75" i="4"/>
  <c r="D74" i="4"/>
  <c r="CK74" i="4" s="1"/>
  <c r="CK73" i="4"/>
  <c r="CA73" i="4"/>
  <c r="J73" i="4" s="1"/>
  <c r="D73" i="4"/>
  <c r="D72" i="4"/>
  <c r="CK72" i="4" s="1"/>
  <c r="D71" i="4"/>
  <c r="CK70" i="4"/>
  <c r="CA70" i="4"/>
  <c r="J70" i="4" s="1"/>
  <c r="D70" i="4"/>
  <c r="D69" i="4"/>
  <c r="CK69" i="4" s="1"/>
  <c r="CK68" i="4"/>
  <c r="CA68" i="4"/>
  <c r="J68" i="4" s="1"/>
  <c r="D68" i="4"/>
  <c r="CA67" i="4"/>
  <c r="J67" i="4"/>
  <c r="D67" i="4"/>
  <c r="CK67" i="4" s="1"/>
  <c r="D66" i="4"/>
  <c r="CK66" i="4" s="1"/>
  <c r="D65" i="4"/>
  <c r="CA65" i="4" s="1"/>
  <c r="J65" i="4" s="1"/>
  <c r="D64" i="4"/>
  <c r="CK64" i="4" s="1"/>
  <c r="CK63" i="4"/>
  <c r="CA63" i="4"/>
  <c r="J63" i="4"/>
  <c r="D63" i="4"/>
  <c r="D62" i="4"/>
  <c r="CK61" i="4"/>
  <c r="D61" i="4"/>
  <c r="CA61" i="4" s="1"/>
  <c r="J61" i="4" s="1"/>
  <c r="CK60" i="4"/>
  <c r="D60" i="4"/>
  <c r="CA60" i="4" s="1"/>
  <c r="J60" i="4" s="1"/>
  <c r="D59" i="4"/>
  <c r="CK59" i="4" s="1"/>
  <c r="CK58" i="4"/>
  <c r="CA58" i="4"/>
  <c r="J58" i="4"/>
  <c r="D58" i="4"/>
  <c r="D57" i="4"/>
  <c r="CK56" i="4"/>
  <c r="CA56" i="4"/>
  <c r="J56" i="4" s="1"/>
  <c r="D56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D53" i="4" s="1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CM52" i="4"/>
  <c r="CL52" i="4"/>
  <c r="CF52" i="4"/>
  <c r="CE52" i="4"/>
  <c r="CD52" i="4"/>
  <c r="CC52" i="4"/>
  <c r="CB52" i="4"/>
  <c r="AI52" i="4" s="1"/>
  <c r="D52" i="4"/>
  <c r="CP51" i="4"/>
  <c r="CE51" i="4"/>
  <c r="D51" i="4"/>
  <c r="CP50" i="4"/>
  <c r="CO50" i="4"/>
  <c r="CN50" i="4"/>
  <c r="CM50" i="4"/>
  <c r="CL50" i="4"/>
  <c r="CK50" i="4"/>
  <c r="CF50" i="4"/>
  <c r="CE50" i="4"/>
  <c r="CD50" i="4"/>
  <c r="D50" i="4"/>
  <c r="CC50" i="4" s="1"/>
  <c r="CP49" i="4"/>
  <c r="CO49" i="4"/>
  <c r="CF49" i="4"/>
  <c r="CB49" i="4"/>
  <c r="D49" i="4"/>
  <c r="D48" i="4"/>
  <c r="CF48" i="4" s="1"/>
  <c r="CP47" i="4"/>
  <c r="CO47" i="4"/>
  <c r="CN47" i="4"/>
  <c r="CM47" i="4"/>
  <c r="CL47" i="4"/>
  <c r="CK47" i="4"/>
  <c r="CF47" i="4"/>
  <c r="D47" i="4"/>
  <c r="CP46" i="4"/>
  <c r="CO46" i="4"/>
  <c r="CN46" i="4"/>
  <c r="CM46" i="4"/>
  <c r="CL46" i="4"/>
  <c r="CK46" i="4"/>
  <c r="CF46" i="4"/>
  <c r="CE46" i="4"/>
  <c r="CD46" i="4"/>
  <c r="CC46" i="4"/>
  <c r="CB46" i="4"/>
  <c r="CA46" i="4"/>
  <c r="AI46" i="4"/>
  <c r="D46" i="4"/>
  <c r="CL45" i="4"/>
  <c r="CK45" i="4"/>
  <c r="D45" i="4"/>
  <c r="CB45" i="4" s="1"/>
  <c r="CP44" i="4"/>
  <c r="CO44" i="4"/>
  <c r="CN44" i="4"/>
  <c r="CM44" i="4"/>
  <c r="CL44" i="4"/>
  <c r="CD44" i="4"/>
  <c r="CC44" i="4"/>
  <c r="CB44" i="4"/>
  <c r="CA44" i="4"/>
  <c r="D44" i="4"/>
  <c r="CK44" i="4" s="1"/>
  <c r="CP43" i="4"/>
  <c r="CO43" i="4"/>
  <c r="CN43" i="4"/>
  <c r="CM43" i="4"/>
  <c r="CL43" i="4"/>
  <c r="CK43" i="4"/>
  <c r="CF43" i="4"/>
  <c r="CE43" i="4"/>
  <c r="CD43" i="4"/>
  <c r="CC43" i="4"/>
  <c r="CB43" i="4"/>
  <c r="CA43" i="4"/>
  <c r="D43" i="4"/>
  <c r="D42" i="4"/>
  <c r="CP41" i="4"/>
  <c r="CO41" i="4"/>
  <c r="CN41" i="4"/>
  <c r="CD41" i="4"/>
  <c r="D41" i="4"/>
  <c r="CP40" i="4"/>
  <c r="CO40" i="4"/>
  <c r="CN40" i="4"/>
  <c r="CM40" i="4"/>
  <c r="CL40" i="4"/>
  <c r="CK40" i="4"/>
  <c r="CF40" i="4"/>
  <c r="CE40" i="4"/>
  <c r="CD40" i="4"/>
  <c r="D40" i="4"/>
  <c r="CC40" i="4" s="1"/>
  <c r="CP39" i="4"/>
  <c r="CO39" i="4"/>
  <c r="CL39" i="4"/>
  <c r="CK39" i="4"/>
  <c r="CF39" i="4"/>
  <c r="CE39" i="4"/>
  <c r="D39" i="4"/>
  <c r="CB39" i="4" s="1"/>
  <c r="CE38" i="4"/>
  <c r="CB38" i="4"/>
  <c r="D38" i="4"/>
  <c r="CP37" i="4"/>
  <c r="CO37" i="4"/>
  <c r="CN37" i="4"/>
  <c r="CM37" i="4"/>
  <c r="CL37" i="4"/>
  <c r="CK37" i="4"/>
  <c r="CF37" i="4"/>
  <c r="D37" i="4"/>
  <c r="CP36" i="4"/>
  <c r="CO36" i="4"/>
  <c r="CN36" i="4"/>
  <c r="CM36" i="4"/>
  <c r="CL36" i="4"/>
  <c r="CK36" i="4"/>
  <c r="CF36" i="4"/>
  <c r="CE36" i="4"/>
  <c r="CD36" i="4"/>
  <c r="CC36" i="4"/>
  <c r="CB36" i="4"/>
  <c r="CA36" i="4"/>
  <c r="AI36" i="4"/>
  <c r="D36" i="4"/>
  <c r="CL35" i="4"/>
  <c r="CK35" i="4"/>
  <c r="CD35" i="4"/>
  <c r="CC35" i="4"/>
  <c r="CB35" i="4"/>
  <c r="CA35" i="4"/>
  <c r="D35" i="4"/>
  <c r="CP34" i="4"/>
  <c r="CO34" i="4"/>
  <c r="CN34" i="4"/>
  <c r="CM34" i="4"/>
  <c r="CL34" i="4"/>
  <c r="CC34" i="4"/>
  <c r="CB34" i="4"/>
  <c r="CA34" i="4"/>
  <c r="D34" i="4"/>
  <c r="CK34" i="4" s="1"/>
  <c r="CP33" i="4"/>
  <c r="CO33" i="4"/>
  <c r="CN33" i="4"/>
  <c r="CM33" i="4"/>
  <c r="CL33" i="4"/>
  <c r="CK33" i="4"/>
  <c r="CF33" i="4"/>
  <c r="CE33" i="4"/>
  <c r="CD33" i="4"/>
  <c r="CC33" i="4"/>
  <c r="CB33" i="4"/>
  <c r="CA33" i="4"/>
  <c r="D33" i="4"/>
  <c r="D32" i="4"/>
  <c r="CP31" i="4"/>
  <c r="CO31" i="4"/>
  <c r="CN31" i="4"/>
  <c r="CD31" i="4"/>
  <c r="CC31" i="4"/>
  <c r="D31" i="4"/>
  <c r="CP30" i="4"/>
  <c r="CO30" i="4"/>
  <c r="CN30" i="4"/>
  <c r="CM30" i="4"/>
  <c r="CL30" i="4"/>
  <c r="CK30" i="4"/>
  <c r="CF30" i="4"/>
  <c r="CE30" i="4"/>
  <c r="CD30" i="4"/>
  <c r="D30" i="4"/>
  <c r="CC30" i="4" s="1"/>
  <c r="CP29" i="4"/>
  <c r="CO29" i="4"/>
  <c r="CL29" i="4"/>
  <c r="CK29" i="4"/>
  <c r="CF29" i="4"/>
  <c r="CE29" i="4"/>
  <c r="CD29" i="4"/>
  <c r="CB29" i="4"/>
  <c r="D29" i="4"/>
  <c r="CP28" i="4"/>
  <c r="CE28" i="4"/>
  <c r="CB28" i="4"/>
  <c r="CA28" i="4"/>
  <c r="D28" i="4"/>
  <c r="CP27" i="4"/>
  <c r="CO27" i="4"/>
  <c r="CM27" i="4"/>
  <c r="CL27" i="4"/>
  <c r="CK27" i="4"/>
  <c r="CF27" i="4"/>
  <c r="CE27" i="4"/>
  <c r="D27" i="4"/>
  <c r="CC27" i="4" s="1"/>
  <c r="CP26" i="4"/>
  <c r="CO26" i="4"/>
  <c r="CF26" i="4"/>
  <c r="CE26" i="4"/>
  <c r="CC26" i="4"/>
  <c r="CB26" i="4"/>
  <c r="CA26" i="4"/>
  <c r="D26" i="4"/>
  <c r="D25" i="4"/>
  <c r="CP25" i="4" s="1"/>
  <c r="CP24" i="4"/>
  <c r="CO24" i="4"/>
  <c r="CM24" i="4"/>
  <c r="CL24" i="4"/>
  <c r="CK24" i="4"/>
  <c r="CF24" i="4"/>
  <c r="CE24" i="4"/>
  <c r="CC24" i="4"/>
  <c r="CB24" i="4"/>
  <c r="CA24" i="4"/>
  <c r="D24" i="4"/>
  <c r="D23" i="4"/>
  <c r="CM23" i="4" s="1"/>
  <c r="CP22" i="4"/>
  <c r="CO22" i="4"/>
  <c r="CN22" i="4"/>
  <c r="CM22" i="4"/>
  <c r="CL22" i="4"/>
  <c r="CC22" i="4"/>
  <c r="CB22" i="4"/>
  <c r="CA22" i="4"/>
  <c r="D22" i="4"/>
  <c r="CK22" i="4" s="1"/>
  <c r="CP21" i="4"/>
  <c r="CO21" i="4"/>
  <c r="CN21" i="4"/>
  <c r="CM21" i="4"/>
  <c r="CL21" i="4"/>
  <c r="CK21" i="4"/>
  <c r="CF21" i="4"/>
  <c r="CE21" i="4"/>
  <c r="CD21" i="4"/>
  <c r="CC21" i="4"/>
  <c r="CB21" i="4"/>
  <c r="CA21" i="4"/>
  <c r="AI21" i="4" s="1"/>
  <c r="D21" i="4"/>
  <c r="CN20" i="4"/>
  <c r="CM20" i="4"/>
  <c r="CF20" i="4"/>
  <c r="CE20" i="4"/>
  <c r="CB20" i="4"/>
  <c r="CA20" i="4"/>
  <c r="D20" i="4"/>
  <c r="D19" i="4"/>
  <c r="CP19" i="4" s="1"/>
  <c r="CP18" i="4"/>
  <c r="CO18" i="4"/>
  <c r="CN18" i="4"/>
  <c r="CM18" i="4"/>
  <c r="CL18" i="4"/>
  <c r="CK18" i="4"/>
  <c r="CF18" i="4"/>
  <c r="CE18" i="4"/>
  <c r="CD18" i="4"/>
  <c r="D18" i="4"/>
  <c r="CC18" i="4" s="1"/>
  <c r="D17" i="4"/>
  <c r="CO17" i="4" s="1"/>
  <c r="CP16" i="4"/>
  <c r="CF16" i="4"/>
  <c r="CE16" i="4"/>
  <c r="CB16" i="4"/>
  <c r="CA16" i="4"/>
  <c r="D16" i="4"/>
  <c r="CP15" i="4"/>
  <c r="CO15" i="4"/>
  <c r="CL15" i="4"/>
  <c r="CK15" i="4"/>
  <c r="D15" i="4"/>
  <c r="CP14" i="4"/>
  <c r="CO14" i="4"/>
  <c r="CN14" i="4"/>
  <c r="CM14" i="4"/>
  <c r="CL14" i="4"/>
  <c r="CK14" i="4"/>
  <c r="CF14" i="4"/>
  <c r="AI14" i="4" s="1"/>
  <c r="CE14" i="4"/>
  <c r="CD14" i="4"/>
  <c r="CC14" i="4"/>
  <c r="CB14" i="4"/>
  <c r="CA14" i="4"/>
  <c r="D14" i="4"/>
  <c r="D13" i="4"/>
  <c r="CL13" i="4" s="1"/>
  <c r="CP12" i="4"/>
  <c r="CO12" i="4"/>
  <c r="CN12" i="4"/>
  <c r="CM12" i="4"/>
  <c r="CL12" i="4"/>
  <c r="CC12" i="4"/>
  <c r="CB12" i="4"/>
  <c r="CA12" i="4"/>
  <c r="D12" i="4"/>
  <c r="CK12" i="4" s="1"/>
  <c r="CP11" i="4"/>
  <c r="CO11" i="4"/>
  <c r="CN11" i="4"/>
  <c r="CM11" i="4"/>
  <c r="CL11" i="4"/>
  <c r="CF11" i="4"/>
  <c r="CE11" i="4"/>
  <c r="CD11" i="4"/>
  <c r="CC11" i="4"/>
  <c r="CB11" i="4"/>
  <c r="AI11" i="4"/>
  <c r="D11" i="4"/>
  <c r="A5" i="4"/>
  <c r="A4" i="4"/>
  <c r="A3" i="4"/>
  <c r="A2" i="4"/>
  <c r="CK71" i="4" l="1"/>
  <c r="CA71" i="4"/>
  <c r="J71" i="4" s="1"/>
  <c r="CK91" i="4"/>
  <c r="CA91" i="4"/>
  <c r="J91" i="4" s="1"/>
  <c r="CK126" i="4"/>
  <c r="CA126" i="4"/>
  <c r="M126" i="4" s="1"/>
  <c r="CK213" i="4"/>
  <c r="CA213" i="4"/>
  <c r="AI213" i="4" s="1"/>
  <c r="CM117" i="4"/>
  <c r="CL117" i="4"/>
  <c r="CB117" i="4"/>
  <c r="CA117" i="4"/>
  <c r="CK117" i="4"/>
  <c r="CC117" i="4"/>
  <c r="AI28" i="4"/>
  <c r="CA197" i="4"/>
  <c r="J197" i="4" s="1"/>
  <c r="CK197" i="4"/>
  <c r="AI35" i="4"/>
  <c r="CK57" i="4"/>
  <c r="CA57" i="4"/>
  <c r="J57" i="4" s="1"/>
  <c r="CA177" i="4"/>
  <c r="J177" i="4" s="1"/>
  <c r="CK177" i="4"/>
  <c r="CP42" i="4"/>
  <c r="CO42" i="4"/>
  <c r="CL42" i="4"/>
  <c r="CK42" i="4"/>
  <c r="CF42" i="4"/>
  <c r="CL164" i="4"/>
  <c r="CK164" i="4"/>
  <c r="CK184" i="4"/>
  <c r="CA184" i="4"/>
  <c r="J184" i="4" s="1"/>
  <c r="A249" i="4"/>
  <c r="CO32" i="4"/>
  <c r="CP32" i="4"/>
  <c r="CL32" i="4"/>
  <c r="CK32" i="4"/>
  <c r="CA17" i="4"/>
  <c r="CC25" i="4"/>
  <c r="CK65" i="4"/>
  <c r="CK212" i="4"/>
  <c r="CA212" i="4"/>
  <c r="AI212" i="4" s="1"/>
  <c r="CB17" i="4"/>
  <c r="CA23" i="4"/>
  <c r="CE25" i="4"/>
  <c r="CA32" i="4"/>
  <c r="CC42" i="4"/>
  <c r="CA72" i="4"/>
  <c r="J72" i="4" s="1"/>
  <c r="CA92" i="4"/>
  <c r="J92" i="4" s="1"/>
  <c r="CA127" i="4"/>
  <c r="M127" i="4" s="1"/>
  <c r="CA178" i="4"/>
  <c r="J178" i="4" s="1"/>
  <c r="CA198" i="4"/>
  <c r="J198" i="4" s="1"/>
  <c r="CA13" i="4"/>
  <c r="CE15" i="4"/>
  <c r="CB15" i="4"/>
  <c r="CD15" i="4"/>
  <c r="CA15" i="4"/>
  <c r="AI15" i="4" s="1"/>
  <c r="CC15" i="4"/>
  <c r="CC17" i="4"/>
  <c r="CC19" i="4"/>
  <c r="CB23" i="4"/>
  <c r="CB32" i="4"/>
  <c r="CO38" i="4"/>
  <c r="CN38" i="4"/>
  <c r="CL38" i="4"/>
  <c r="CK38" i="4"/>
  <c r="CM38" i="4"/>
  <c r="CD38" i="4"/>
  <c r="CC38" i="4"/>
  <c r="CD42" i="4"/>
  <c r="CA48" i="4"/>
  <c r="CA66" i="4"/>
  <c r="CA86" i="4"/>
  <c r="J86" i="4" s="1"/>
  <c r="CA160" i="4"/>
  <c r="CA172" i="4"/>
  <c r="J172" i="4" s="1"/>
  <c r="CA192" i="4"/>
  <c r="J192" i="4" s="1"/>
  <c r="CB13" i="4"/>
  <c r="CD17" i="4"/>
  <c r="CD19" i="4"/>
  <c r="CC23" i="4"/>
  <c r="CN26" i="4"/>
  <c r="CM26" i="4"/>
  <c r="CO28" i="4"/>
  <c r="CL28" i="4"/>
  <c r="CK28" i="4"/>
  <c r="CN28" i="4"/>
  <c r="CM28" i="4"/>
  <c r="CD28" i="4"/>
  <c r="CC28" i="4"/>
  <c r="CC32" i="4"/>
  <c r="CE42" i="4"/>
  <c r="CE48" i="4"/>
  <c r="CK128" i="4"/>
  <c r="CA128" i="4"/>
  <c r="M128" i="4" s="1"/>
  <c r="CB160" i="4"/>
  <c r="CK179" i="4"/>
  <c r="CA179" i="4"/>
  <c r="J179" i="4" s="1"/>
  <c r="CK199" i="4"/>
  <c r="CA199" i="4"/>
  <c r="J199" i="4" s="1"/>
  <c r="CC13" i="4"/>
  <c r="CF15" i="4"/>
  <c r="CE17" i="4"/>
  <c r="CN19" i="4"/>
  <c r="CE23" i="4"/>
  <c r="CD32" i="4"/>
  <c r="CA38" i="4"/>
  <c r="CM42" i="4"/>
  <c r="CK129" i="4"/>
  <c r="CA129" i="4"/>
  <c r="M129" i="4" s="1"/>
  <c r="S156" i="4"/>
  <c r="CK160" i="4"/>
  <c r="CB164" i="4"/>
  <c r="CK211" i="4"/>
  <c r="AI44" i="4"/>
  <c r="CO48" i="4"/>
  <c r="CL48" i="4"/>
  <c r="CN48" i="4"/>
  <c r="CK48" i="4"/>
  <c r="CM48" i="4"/>
  <c r="CD48" i="4"/>
  <c r="CC48" i="4"/>
  <c r="CB48" i="4"/>
  <c r="CD13" i="4"/>
  <c r="CF17" i="4"/>
  <c r="CO19" i="4"/>
  <c r="CL23" i="4"/>
  <c r="CE32" i="4"/>
  <c r="CN42" i="4"/>
  <c r="CP48" i="4"/>
  <c r="CK13" i="4"/>
  <c r="B249" i="4" s="1"/>
  <c r="CK17" i="4"/>
  <c r="CF32" i="4"/>
  <c r="CN49" i="4"/>
  <c r="CM49" i="4"/>
  <c r="CL49" i="4"/>
  <c r="CK161" i="4"/>
  <c r="CB161" i="4"/>
  <c r="CA161" i="4"/>
  <c r="S161" i="4" s="1"/>
  <c r="CM15" i="4"/>
  <c r="CL17" i="4"/>
  <c r="CP20" i="4"/>
  <c r="CO20" i="4"/>
  <c r="CL20" i="4"/>
  <c r="CK20" i="4"/>
  <c r="CM32" i="4"/>
  <c r="CF38" i="4"/>
  <c r="AI43" i="4"/>
  <c r="CO51" i="4"/>
  <c r="CN51" i="4"/>
  <c r="CL51" i="4"/>
  <c r="CF51" i="4"/>
  <c r="CM51" i="4"/>
  <c r="CC51" i="4"/>
  <c r="CB51" i="4"/>
  <c r="AI51" i="4" s="1"/>
  <c r="CA81" i="4"/>
  <c r="J81" i="4" s="1"/>
  <c r="CA122" i="4"/>
  <c r="M122" i="4" s="1"/>
  <c r="CA187" i="4"/>
  <c r="J187" i="4" s="1"/>
  <c r="CN15" i="4"/>
  <c r="AI24" i="4"/>
  <c r="CD26" i="4"/>
  <c r="AI26" i="4" s="1"/>
  <c r="CF28" i="4"/>
  <c r="CN32" i="4"/>
  <c r="CP38" i="4"/>
  <c r="CA49" i="4"/>
  <c r="CD51" i="4"/>
  <c r="CL161" i="4"/>
  <c r="CK174" i="4"/>
  <c r="CA174" i="4"/>
  <c r="J174" i="4" s="1"/>
  <c r="CK194" i="4"/>
  <c r="CA194" i="4"/>
  <c r="J194" i="4" s="1"/>
  <c r="CP23" i="4"/>
  <c r="CO23" i="4"/>
  <c r="CK23" i="4"/>
  <c r="CF23" i="4"/>
  <c r="CM19" i="4"/>
  <c r="CF19" i="4"/>
  <c r="CL19" i="4"/>
  <c r="CK19" i="4"/>
  <c r="CE19" i="4"/>
  <c r="CB19" i="4"/>
  <c r="CA19" i="4"/>
  <c r="AI19" i="4" s="1"/>
  <c r="CB42" i="4"/>
  <c r="CK123" i="4"/>
  <c r="CA123" i="4"/>
  <c r="M123" i="4" s="1"/>
  <c r="CL162" i="4"/>
  <c r="CA162" i="4"/>
  <c r="CK162" i="4"/>
  <c r="CB162" i="4"/>
  <c r="CK214" i="4"/>
  <c r="CA214" i="4"/>
  <c r="AI214" i="4" s="1"/>
  <c r="CN29" i="4"/>
  <c r="CM29" i="4"/>
  <c r="AI33" i="4"/>
  <c r="CC49" i="4"/>
  <c r="CK62" i="4"/>
  <c r="CA62" i="4"/>
  <c r="J62" i="4" s="1"/>
  <c r="CK124" i="4"/>
  <c r="CA124" i="4"/>
  <c r="M124" i="4" s="1"/>
  <c r="CO16" i="4"/>
  <c r="CK16" i="4"/>
  <c r="CN16" i="4"/>
  <c r="CL16" i="4"/>
  <c r="CM16" i="4"/>
  <c r="CD16" i="4"/>
  <c r="CC16" i="4"/>
  <c r="AI16" i="4" s="1"/>
  <c r="CC20" i="4"/>
  <c r="AI20" i="4" s="1"/>
  <c r="CK26" i="4"/>
  <c r="CP35" i="4"/>
  <c r="CN35" i="4"/>
  <c r="CM35" i="4"/>
  <c r="CO35" i="4"/>
  <c r="CF35" i="4"/>
  <c r="CE35" i="4"/>
  <c r="CA39" i="4"/>
  <c r="AI39" i="4" s="1"/>
  <c r="CM41" i="4"/>
  <c r="CF41" i="4"/>
  <c r="CL41" i="4"/>
  <c r="CE41" i="4"/>
  <c r="CK41" i="4"/>
  <c r="CB41" i="4"/>
  <c r="CA41" i="4"/>
  <c r="CA45" i="4"/>
  <c r="CE47" i="4"/>
  <c r="CD47" i="4"/>
  <c r="CB47" i="4"/>
  <c r="CA47" i="4"/>
  <c r="CC47" i="4"/>
  <c r="CD49" i="4"/>
  <c r="CP52" i="4"/>
  <c r="CO52" i="4"/>
  <c r="CN52" i="4"/>
  <c r="CA82" i="4"/>
  <c r="J82" i="4" s="1"/>
  <c r="CC116" i="4"/>
  <c r="X116" i="4" s="1"/>
  <c r="CA188" i="4"/>
  <c r="J188" i="4" s="1"/>
  <c r="CD20" i="4"/>
  <c r="CL26" i="4"/>
  <c r="CA29" i="4"/>
  <c r="CM31" i="4"/>
  <c r="CF31" i="4"/>
  <c r="CL31" i="4"/>
  <c r="CK31" i="4"/>
  <c r="CE31" i="4"/>
  <c r="CB31" i="4"/>
  <c r="CA31" i="4"/>
  <c r="AI31" i="4" s="1"/>
  <c r="CC41" i="4"/>
  <c r="CE49" i="4"/>
  <c r="CK116" i="4"/>
  <c r="CA163" i="4"/>
  <c r="S163" i="4" s="1"/>
  <c r="CA167" i="4"/>
  <c r="S167" i="4" s="1"/>
  <c r="CN17" i="4"/>
  <c r="CM17" i="4"/>
  <c r="CO25" i="4"/>
  <c r="CK25" i="4"/>
  <c r="CF25" i="4"/>
  <c r="CM25" i="4"/>
  <c r="CL25" i="4"/>
  <c r="CB25" i="4"/>
  <c r="CA25" i="4"/>
  <c r="CA164" i="4"/>
  <c r="CA42" i="4"/>
  <c r="CN13" i="4"/>
  <c r="CM13" i="4"/>
  <c r="CP13" i="4"/>
  <c r="CO13" i="4"/>
  <c r="CF13" i="4"/>
  <c r="CE13" i="4"/>
  <c r="CP17" i="4"/>
  <c r="CN39" i="4"/>
  <c r="CM39" i="4"/>
  <c r="CP45" i="4"/>
  <c r="CN45" i="4"/>
  <c r="CM45" i="4"/>
  <c r="CO45" i="4"/>
  <c r="CF45" i="4"/>
  <c r="CE45" i="4"/>
  <c r="CE37" i="4"/>
  <c r="CB37" i="4"/>
  <c r="CD37" i="4"/>
  <c r="CA37" i="4"/>
  <c r="CC37" i="4"/>
  <c r="CC39" i="4"/>
  <c r="CC45" i="4"/>
  <c r="CK189" i="4"/>
  <c r="CA189" i="4"/>
  <c r="J189" i="4" s="1"/>
  <c r="CA215" i="4"/>
  <c r="AI215" i="4" s="1"/>
  <c r="CK215" i="4"/>
  <c r="CC29" i="4"/>
  <c r="CD39" i="4"/>
  <c r="CD45" i="4"/>
  <c r="CK49" i="4"/>
  <c r="CL154" i="4"/>
  <c r="CK154" i="4"/>
  <c r="CA158" i="4"/>
  <c r="S158" i="4" s="1"/>
  <c r="CA168" i="4"/>
  <c r="S168" i="4" s="1"/>
  <c r="CE12" i="4"/>
  <c r="CA18" i="4"/>
  <c r="CE22" i="4"/>
  <c r="CA27" i="4"/>
  <c r="AI27" i="4" s="1"/>
  <c r="CA30" i="4"/>
  <c r="AI30" i="4" s="1"/>
  <c r="CE34" i="4"/>
  <c r="CA40" i="4"/>
  <c r="AI40" i="4" s="1"/>
  <c r="CE44" i="4"/>
  <c r="CA50" i="4"/>
  <c r="AI50" i="4" s="1"/>
  <c r="CA69" i="4"/>
  <c r="J69" i="4" s="1"/>
  <c r="CA74" i="4"/>
  <c r="J74" i="4" s="1"/>
  <c r="CA79" i="4"/>
  <c r="J79" i="4" s="1"/>
  <c r="CA84" i="4"/>
  <c r="J84" i="4" s="1"/>
  <c r="CA89" i="4"/>
  <c r="J89" i="4" s="1"/>
  <c r="CA94" i="4"/>
  <c r="J94" i="4" s="1"/>
  <c r="CD12" i="4"/>
  <c r="AI12" i="4" s="1"/>
  <c r="CF12" i="4"/>
  <c r="CB18" i="4"/>
  <c r="CF22" i="4"/>
  <c r="CB27" i="4"/>
  <c r="CB30" i="4"/>
  <c r="CF34" i="4"/>
  <c r="CB40" i="4"/>
  <c r="CF44" i="4"/>
  <c r="CB50" i="4"/>
  <c r="CA59" i="4"/>
  <c r="J59" i="4" s="1"/>
  <c r="CA64" i="4"/>
  <c r="J64" i="4" s="1"/>
  <c r="CA159" i="4"/>
  <c r="S159" i="4" s="1"/>
  <c r="CA171" i="4"/>
  <c r="J171" i="4" s="1"/>
  <c r="CA176" i="4"/>
  <c r="J176" i="4" s="1"/>
  <c r="CA181" i="4"/>
  <c r="J181" i="4" s="1"/>
  <c r="CA186" i="4"/>
  <c r="J186" i="4" s="1"/>
  <c r="CA191" i="4"/>
  <c r="J191" i="4" s="1"/>
  <c r="CA196" i="4"/>
  <c r="J196" i="4" s="1"/>
  <c r="CA201" i="4"/>
  <c r="J201" i="4" s="1"/>
  <c r="CD22" i="4"/>
  <c r="AI22" i="4" s="1"/>
  <c r="CD34" i="4"/>
  <c r="AI34" i="4" s="1"/>
  <c r="AI13" i="4" l="1"/>
  <c r="AI23" i="4"/>
  <c r="AI29" i="4"/>
  <c r="S160" i="4"/>
  <c r="X117" i="4"/>
  <c r="AI47" i="4"/>
  <c r="AI38" i="4"/>
  <c r="AI49" i="4"/>
  <c r="AI42" i="4"/>
  <c r="AI41" i="4"/>
  <c r="S164" i="4"/>
  <c r="AI25" i="4"/>
  <c r="AI18" i="4"/>
  <c r="AI48" i="4"/>
  <c r="S162" i="4"/>
  <c r="AI32" i="4"/>
  <c r="AI45" i="4"/>
  <c r="AI37" i="4"/>
  <c r="AI17" i="4"/>
  <c r="E215" i="3" l="1"/>
  <c r="D215" i="3"/>
  <c r="C215" i="3"/>
  <c r="E214" i="3"/>
  <c r="D214" i="3"/>
  <c r="C214" i="3"/>
  <c r="CK214" i="3" s="1"/>
  <c r="E213" i="3"/>
  <c r="D213" i="3"/>
  <c r="C213" i="3"/>
  <c r="E212" i="3"/>
  <c r="D212" i="3"/>
  <c r="C212" i="3"/>
  <c r="CK211" i="3"/>
  <c r="E211" i="3"/>
  <c r="D211" i="3"/>
  <c r="C211" i="3"/>
  <c r="CA211" i="3" s="1"/>
  <c r="AI211" i="3" s="1"/>
  <c r="E210" i="3"/>
  <c r="D210" i="3"/>
  <c r="C210" i="3"/>
  <c r="CK210" i="3" s="1"/>
  <c r="CK209" i="3"/>
  <c r="CA209" i="3"/>
  <c r="AI209" i="3" s="1"/>
  <c r="E209" i="3"/>
  <c r="D209" i="3"/>
  <c r="C209" i="3"/>
  <c r="E208" i="3"/>
  <c r="C208" i="3" s="1"/>
  <c r="CK208" i="3" s="1"/>
  <c r="D208" i="3"/>
  <c r="I203" i="3"/>
  <c r="H203" i="3"/>
  <c r="G203" i="3"/>
  <c r="F203" i="3"/>
  <c r="E203" i="3"/>
  <c r="D203" i="3"/>
  <c r="D202" i="3"/>
  <c r="CK202" i="3" s="1"/>
  <c r="D201" i="3"/>
  <c r="CK201" i="3" s="1"/>
  <c r="D200" i="3"/>
  <c r="CK199" i="3"/>
  <c r="CA199" i="3"/>
  <c r="J199" i="3" s="1"/>
  <c r="D199" i="3"/>
  <c r="D198" i="3"/>
  <c r="CK197" i="3"/>
  <c r="CA197" i="3"/>
  <c r="J197" i="3" s="1"/>
  <c r="D197" i="3"/>
  <c r="D196" i="3"/>
  <c r="CK196" i="3" s="1"/>
  <c r="D195" i="3"/>
  <c r="CA195" i="3" s="1"/>
  <c r="J195" i="3" s="1"/>
  <c r="D194" i="3"/>
  <c r="CK194" i="3" s="1"/>
  <c r="CK193" i="3"/>
  <c r="CA193" i="3"/>
  <c r="J193" i="3" s="1"/>
  <c r="D193" i="3"/>
  <c r="D192" i="3"/>
  <c r="D191" i="3"/>
  <c r="CK191" i="3" s="1"/>
  <c r="CK190" i="3"/>
  <c r="CA190" i="3"/>
  <c r="J190" i="3" s="1"/>
  <c r="D190" i="3"/>
  <c r="D189" i="3"/>
  <c r="CK189" i="3" s="1"/>
  <c r="D188" i="3"/>
  <c r="CA188" i="3" s="1"/>
  <c r="J188" i="3" s="1"/>
  <c r="CK187" i="3"/>
  <c r="D187" i="3"/>
  <c r="CA187" i="3" s="1"/>
  <c r="J187" i="3" s="1"/>
  <c r="D186" i="3"/>
  <c r="CK186" i="3" s="1"/>
  <c r="D185" i="3"/>
  <c r="CK185" i="3" s="1"/>
  <c r="D184" i="3"/>
  <c r="CA184" i="3" s="1"/>
  <c r="J184" i="3" s="1"/>
  <c r="D183" i="3"/>
  <c r="CK183" i="3" s="1"/>
  <c r="D182" i="3"/>
  <c r="CK182" i="3" s="1"/>
  <c r="D181" i="3"/>
  <c r="CK181" i="3" s="1"/>
  <c r="D180" i="3"/>
  <c r="CA179" i="3"/>
  <c r="J179" i="3" s="1"/>
  <c r="D179" i="3"/>
  <c r="CK179" i="3" s="1"/>
  <c r="D178" i="3"/>
  <c r="CA178" i="3" s="1"/>
  <c r="J178" i="3" s="1"/>
  <c r="CK177" i="3"/>
  <c r="CA177" i="3"/>
  <c r="J177" i="3" s="1"/>
  <c r="D177" i="3"/>
  <c r="D176" i="3"/>
  <c r="CK176" i="3" s="1"/>
  <c r="CK175" i="3"/>
  <c r="CA175" i="3"/>
  <c r="J175" i="3" s="1"/>
  <c r="D175" i="3"/>
  <c r="D174" i="3"/>
  <c r="D173" i="3"/>
  <c r="CK173" i="3" s="1"/>
  <c r="D172" i="3"/>
  <c r="CK172" i="3" s="1"/>
  <c r="D171" i="3"/>
  <c r="CK171" i="3" s="1"/>
  <c r="CL168" i="3"/>
  <c r="CK168" i="3"/>
  <c r="CB168" i="3"/>
  <c r="S168" i="3" s="1"/>
  <c r="CA168" i="3"/>
  <c r="D168" i="3"/>
  <c r="D167" i="3"/>
  <c r="CL166" i="3"/>
  <c r="CK166" i="3"/>
  <c r="CB166" i="3"/>
  <c r="CA166" i="3"/>
  <c r="S166" i="3" s="1"/>
  <c r="D166" i="3"/>
  <c r="D165" i="3"/>
  <c r="CL164" i="3"/>
  <c r="CK164" i="3"/>
  <c r="CB164" i="3"/>
  <c r="CA164" i="3"/>
  <c r="S164" i="3" s="1"/>
  <c r="D164" i="3"/>
  <c r="D163" i="3"/>
  <c r="D162" i="3"/>
  <c r="D161" i="3"/>
  <c r="CA161" i="3" s="1"/>
  <c r="CL160" i="3"/>
  <c r="CK160" i="3"/>
  <c r="CB160" i="3"/>
  <c r="CA160" i="3"/>
  <c r="S160" i="3" s="1"/>
  <c r="D160" i="3"/>
  <c r="CL159" i="3"/>
  <c r="CK159" i="3"/>
  <c r="D159" i="3"/>
  <c r="CB159" i="3" s="1"/>
  <c r="D158" i="3"/>
  <c r="CL158" i="3" s="1"/>
  <c r="D157" i="3"/>
  <c r="CA157" i="3" s="1"/>
  <c r="CL156" i="3"/>
  <c r="CK156" i="3"/>
  <c r="CB156" i="3"/>
  <c r="CA156" i="3"/>
  <c r="D156" i="3"/>
  <c r="D155" i="3"/>
  <c r="CL154" i="3"/>
  <c r="D154" i="3"/>
  <c r="CK154" i="3" s="1"/>
  <c r="D153" i="3"/>
  <c r="CL153" i="3" s="1"/>
  <c r="CN149" i="3"/>
  <c r="CM149" i="3"/>
  <c r="CL149" i="3"/>
  <c r="CK149" i="3"/>
  <c r="CB149" i="3"/>
  <c r="CA149" i="3"/>
  <c r="I149" i="3"/>
  <c r="CN148" i="3"/>
  <c r="CM148" i="3"/>
  <c r="CL148" i="3"/>
  <c r="CK148" i="3"/>
  <c r="CB148" i="3"/>
  <c r="CA148" i="3"/>
  <c r="I148" i="3"/>
  <c r="B144" i="3"/>
  <c r="B143" i="3"/>
  <c r="B139" i="3"/>
  <c r="B138" i="3"/>
  <c r="B137" i="3"/>
  <c r="CK130" i="3"/>
  <c r="D130" i="3"/>
  <c r="CA130" i="3" s="1"/>
  <c r="M130" i="3" s="1"/>
  <c r="CA129" i="3"/>
  <c r="M129" i="3" s="1"/>
  <c r="D129" i="3"/>
  <c r="CK129" i="3" s="1"/>
  <c r="D128" i="3"/>
  <c r="D127" i="3"/>
  <c r="CA127" i="3" s="1"/>
  <c r="M127" i="3" s="1"/>
  <c r="D126" i="3"/>
  <c r="CK126" i="3" s="1"/>
  <c r="CK125" i="3"/>
  <c r="D125" i="3"/>
  <c r="CA125" i="3" s="1"/>
  <c r="M125" i="3" s="1"/>
  <c r="D124" i="3"/>
  <c r="D123" i="3"/>
  <c r="CK123" i="3" s="1"/>
  <c r="D122" i="3"/>
  <c r="CK122" i="3" s="1"/>
  <c r="CM118" i="3"/>
  <c r="CL118" i="3"/>
  <c r="CK118" i="3"/>
  <c r="CC118" i="3"/>
  <c r="CB118" i="3"/>
  <c r="E118" i="3"/>
  <c r="CA118" i="3" s="1"/>
  <c r="CM117" i="3"/>
  <c r="CL117" i="3"/>
  <c r="CK117" i="3"/>
  <c r="CC117" i="3"/>
  <c r="CB117" i="3"/>
  <c r="CA117" i="3"/>
  <c r="X117" i="3" s="1"/>
  <c r="E117" i="3"/>
  <c r="CC116" i="3"/>
  <c r="CA116" i="3"/>
  <c r="E116" i="3"/>
  <c r="D112" i="3"/>
  <c r="D111" i="3"/>
  <c r="D109" i="3"/>
  <c r="D108" i="3"/>
  <c r="D107" i="3"/>
  <c r="I98" i="3"/>
  <c r="H98" i="3"/>
  <c r="G98" i="3"/>
  <c r="F98" i="3"/>
  <c r="E98" i="3"/>
  <c r="D98" i="3" s="1"/>
  <c r="D97" i="3"/>
  <c r="CK97" i="3" s="1"/>
  <c r="D96" i="3"/>
  <c r="CK96" i="3" s="1"/>
  <c r="CK95" i="3"/>
  <c r="CA95" i="3"/>
  <c r="J95" i="3"/>
  <c r="D95" i="3"/>
  <c r="D94" i="3"/>
  <c r="D93" i="3"/>
  <c r="CK93" i="3" s="1"/>
  <c r="CK92" i="3"/>
  <c r="CA92" i="3"/>
  <c r="J92" i="3" s="1"/>
  <c r="D92" i="3"/>
  <c r="D91" i="3"/>
  <c r="CK90" i="3"/>
  <c r="CA90" i="3"/>
  <c r="J90" i="3"/>
  <c r="D90" i="3"/>
  <c r="D89" i="3"/>
  <c r="D88" i="3"/>
  <c r="CK88" i="3" s="1"/>
  <c r="CK87" i="3"/>
  <c r="CA87" i="3"/>
  <c r="J87" i="3"/>
  <c r="D87" i="3"/>
  <c r="D86" i="3"/>
  <c r="CK86" i="3" s="1"/>
  <c r="CK85" i="3"/>
  <c r="CA85" i="3"/>
  <c r="J85" i="3"/>
  <c r="D85" i="3"/>
  <c r="D84" i="3"/>
  <c r="D83" i="3"/>
  <c r="CA83" i="3" s="1"/>
  <c r="J83" i="3" s="1"/>
  <c r="D82" i="3"/>
  <c r="CA82" i="3" s="1"/>
  <c r="J82" i="3" s="1"/>
  <c r="CK81" i="3"/>
  <c r="CA81" i="3"/>
  <c r="J81" i="3" s="1"/>
  <c r="D81" i="3"/>
  <c r="CK80" i="3"/>
  <c r="CA80" i="3"/>
  <c r="J80" i="3"/>
  <c r="D80" i="3"/>
  <c r="D79" i="3"/>
  <c r="D78" i="3"/>
  <c r="CA78" i="3" s="1"/>
  <c r="J78" i="3" s="1"/>
  <c r="D77" i="3"/>
  <c r="D76" i="3"/>
  <c r="CA76" i="3" s="1"/>
  <c r="J76" i="3" s="1"/>
  <c r="CK75" i="3"/>
  <c r="CA75" i="3"/>
  <c r="J75" i="3"/>
  <c r="D75" i="3"/>
  <c r="D74" i="3"/>
  <c r="D73" i="3"/>
  <c r="CK73" i="3" s="1"/>
  <c r="D72" i="3"/>
  <c r="CA72" i="3" s="1"/>
  <c r="J72" i="3" s="1"/>
  <c r="D71" i="3"/>
  <c r="CK71" i="3" s="1"/>
  <c r="CK70" i="3"/>
  <c r="CA70" i="3"/>
  <c r="J70" i="3" s="1"/>
  <c r="D70" i="3"/>
  <c r="D69" i="3"/>
  <c r="D68" i="3"/>
  <c r="CK68" i="3" s="1"/>
  <c r="D67" i="3"/>
  <c r="CK67" i="3" s="1"/>
  <c r="D66" i="3"/>
  <c r="CK66" i="3" s="1"/>
  <c r="D65" i="3"/>
  <c r="D64" i="3"/>
  <c r="D63" i="3"/>
  <c r="CK63" i="3" s="1"/>
  <c r="D62" i="3"/>
  <c r="CK62" i="3" s="1"/>
  <c r="CK61" i="3"/>
  <c r="CA61" i="3"/>
  <c r="J61" i="3"/>
  <c r="D61" i="3"/>
  <c r="D60" i="3"/>
  <c r="CK60" i="3" s="1"/>
  <c r="D59" i="3"/>
  <c r="CK58" i="3"/>
  <c r="CA58" i="3"/>
  <c r="J58" i="3"/>
  <c r="D58" i="3"/>
  <c r="D57" i="3"/>
  <c r="D56" i="3"/>
  <c r="CK56" i="3" s="1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D53" i="3" s="1"/>
  <c r="J53" i="3"/>
  <c r="I53" i="3"/>
  <c r="H53" i="3"/>
  <c r="G53" i="3"/>
  <c r="F53" i="3"/>
  <c r="E53" i="3"/>
  <c r="D52" i="3"/>
  <c r="CP51" i="3"/>
  <c r="CL51" i="3"/>
  <c r="CF51" i="3"/>
  <c r="CE51" i="3"/>
  <c r="CD51" i="3"/>
  <c r="CC51" i="3"/>
  <c r="AI51" i="3" s="1"/>
  <c r="CB51" i="3"/>
  <c r="D51" i="3"/>
  <c r="D50" i="3"/>
  <c r="CP49" i="3"/>
  <c r="CO49" i="3"/>
  <c r="CN49" i="3"/>
  <c r="CM49" i="3"/>
  <c r="CL49" i="3"/>
  <c r="CK49" i="3"/>
  <c r="CF49" i="3"/>
  <c r="CE49" i="3"/>
  <c r="D49" i="3"/>
  <c r="D48" i="3"/>
  <c r="D47" i="3"/>
  <c r="CP46" i="3"/>
  <c r="CO46" i="3"/>
  <c r="CN46" i="3"/>
  <c r="CM46" i="3"/>
  <c r="CL46" i="3"/>
  <c r="CK46" i="3"/>
  <c r="CF46" i="3"/>
  <c r="CE46" i="3"/>
  <c r="CD46" i="3"/>
  <c r="CC46" i="3"/>
  <c r="CB46" i="3"/>
  <c r="CA46" i="3"/>
  <c r="AI46" i="3" s="1"/>
  <c r="D46" i="3"/>
  <c r="CL45" i="3"/>
  <c r="CK45" i="3"/>
  <c r="CF45" i="3"/>
  <c r="CE45" i="3"/>
  <c r="CD45" i="3"/>
  <c r="CC45" i="3"/>
  <c r="CB45" i="3"/>
  <c r="CA45" i="3"/>
  <c r="AI45" i="3" s="1"/>
  <c r="D45" i="3"/>
  <c r="D44" i="3"/>
  <c r="CP43" i="3"/>
  <c r="CO43" i="3"/>
  <c r="CN43" i="3"/>
  <c r="CM43" i="3"/>
  <c r="CL43" i="3"/>
  <c r="CK43" i="3"/>
  <c r="CF43" i="3"/>
  <c r="CE43" i="3"/>
  <c r="CD43" i="3"/>
  <c r="CC43" i="3"/>
  <c r="CB43" i="3"/>
  <c r="D43" i="3"/>
  <c r="CA43" i="3" s="1"/>
  <c r="D42" i="3"/>
  <c r="CP41" i="3"/>
  <c r="CO41" i="3"/>
  <c r="CN41" i="3"/>
  <c r="CF41" i="3"/>
  <c r="CE41" i="3"/>
  <c r="CD41" i="3"/>
  <c r="CC41" i="3"/>
  <c r="CB41" i="3"/>
  <c r="CA41" i="3"/>
  <c r="D41" i="3"/>
  <c r="D40" i="3"/>
  <c r="D39" i="3"/>
  <c r="D38" i="3"/>
  <c r="CP37" i="3"/>
  <c r="CO37" i="3"/>
  <c r="CF37" i="3"/>
  <c r="CB37" i="3"/>
  <c r="CA37" i="3"/>
  <c r="D37" i="3"/>
  <c r="CP36" i="3"/>
  <c r="CO36" i="3"/>
  <c r="CN36" i="3"/>
  <c r="CM36" i="3"/>
  <c r="CL36" i="3"/>
  <c r="CK36" i="3"/>
  <c r="CF36" i="3"/>
  <c r="CE36" i="3"/>
  <c r="CD36" i="3"/>
  <c r="CC36" i="3"/>
  <c r="CB36" i="3"/>
  <c r="CA36" i="3"/>
  <c r="AI36" i="3" s="1"/>
  <c r="D36" i="3"/>
  <c r="CM35" i="3"/>
  <c r="CL35" i="3"/>
  <c r="CK35" i="3"/>
  <c r="CF35" i="3"/>
  <c r="CE35" i="3"/>
  <c r="CD35" i="3"/>
  <c r="CC35" i="3"/>
  <c r="CB35" i="3"/>
  <c r="CA35" i="3"/>
  <c r="D35" i="3"/>
  <c r="D34" i="3"/>
  <c r="CP33" i="3"/>
  <c r="CO33" i="3"/>
  <c r="CN33" i="3"/>
  <c r="CM33" i="3"/>
  <c r="CL33" i="3"/>
  <c r="CK33" i="3"/>
  <c r="CF33" i="3"/>
  <c r="CE33" i="3"/>
  <c r="CD33" i="3"/>
  <c r="CC33" i="3"/>
  <c r="CB33" i="3"/>
  <c r="D33" i="3"/>
  <c r="CA33" i="3" s="1"/>
  <c r="CA32" i="3"/>
  <c r="D32" i="3"/>
  <c r="CP31" i="3"/>
  <c r="CO31" i="3"/>
  <c r="CN31" i="3"/>
  <c r="CF31" i="3"/>
  <c r="CE31" i="3"/>
  <c r="CD31" i="3"/>
  <c r="CC31" i="3"/>
  <c r="CB31" i="3"/>
  <c r="D31" i="3"/>
  <c r="D30" i="3"/>
  <c r="CD30" i="3" s="1"/>
  <c r="CP29" i="3"/>
  <c r="CO29" i="3"/>
  <c r="CN29" i="3"/>
  <c r="CM29" i="3"/>
  <c r="CL29" i="3"/>
  <c r="CK29" i="3"/>
  <c r="CC29" i="3"/>
  <c r="CB29" i="3"/>
  <c r="D29" i="3"/>
  <c r="D28" i="3"/>
  <c r="CC28" i="3" s="1"/>
  <c r="D27" i="3"/>
  <c r="CK27" i="3" s="1"/>
  <c r="CP26" i="3"/>
  <c r="CO26" i="3"/>
  <c r="CN26" i="3"/>
  <c r="CM26" i="3"/>
  <c r="CL26" i="3"/>
  <c r="CK26" i="3"/>
  <c r="CF26" i="3"/>
  <c r="CE26" i="3"/>
  <c r="CD26" i="3"/>
  <c r="CC26" i="3"/>
  <c r="CB26" i="3"/>
  <c r="CA26" i="3"/>
  <c r="AI26" i="3" s="1"/>
  <c r="D26" i="3"/>
  <c r="CK25" i="3"/>
  <c r="CF25" i="3"/>
  <c r="CE25" i="3"/>
  <c r="CC25" i="3"/>
  <c r="CB25" i="3"/>
  <c r="CA25" i="3"/>
  <c r="AI25" i="3"/>
  <c r="D25" i="3"/>
  <c r="CP24" i="3"/>
  <c r="CO24" i="3"/>
  <c r="CM24" i="3"/>
  <c r="CL24" i="3"/>
  <c r="CK24" i="3"/>
  <c r="CF24" i="3"/>
  <c r="CE24" i="3"/>
  <c r="CC24" i="3"/>
  <c r="CB24" i="3"/>
  <c r="D24" i="3"/>
  <c r="CA24" i="3" s="1"/>
  <c r="CM23" i="3"/>
  <c r="CL23" i="3"/>
  <c r="CK23" i="3"/>
  <c r="CF23" i="3"/>
  <c r="CE23" i="3"/>
  <c r="CC23" i="3"/>
  <c r="CB23" i="3"/>
  <c r="CA23" i="3"/>
  <c r="AI23" i="3"/>
  <c r="D23" i="3"/>
  <c r="D22" i="3"/>
  <c r="CP21" i="3"/>
  <c r="CO21" i="3"/>
  <c r="CN21" i="3"/>
  <c r="CM21" i="3"/>
  <c r="CL21" i="3"/>
  <c r="CK21" i="3"/>
  <c r="CF21" i="3"/>
  <c r="CE21" i="3"/>
  <c r="CD21" i="3"/>
  <c r="CC21" i="3"/>
  <c r="CB21" i="3"/>
  <c r="D21" i="3"/>
  <c r="CA21" i="3" s="1"/>
  <c r="D20" i="3"/>
  <c r="CA20" i="3" s="1"/>
  <c r="CP19" i="3"/>
  <c r="CO19" i="3"/>
  <c r="CN19" i="3"/>
  <c r="CL19" i="3"/>
  <c r="CF19" i="3"/>
  <c r="CE19" i="3"/>
  <c r="CD19" i="3"/>
  <c r="CC19" i="3"/>
  <c r="CB19" i="3"/>
  <c r="CA19" i="3"/>
  <c r="D19" i="3"/>
  <c r="D18" i="3"/>
  <c r="CP17" i="3"/>
  <c r="CO17" i="3"/>
  <c r="CN17" i="3"/>
  <c r="CM17" i="3"/>
  <c r="CL17" i="3"/>
  <c r="CK17" i="3"/>
  <c r="D17" i="3"/>
  <c r="CF16" i="3"/>
  <c r="CE16" i="3"/>
  <c r="CD16" i="3"/>
  <c r="CC16" i="3"/>
  <c r="CB16" i="3"/>
  <c r="CA16" i="3"/>
  <c r="AI16" i="3"/>
  <c r="D16" i="3"/>
  <c r="CM15" i="3"/>
  <c r="CL15" i="3"/>
  <c r="CK15" i="3"/>
  <c r="D15" i="3"/>
  <c r="CB15" i="3" s="1"/>
  <c r="CP14" i="3"/>
  <c r="CO14" i="3"/>
  <c r="CN14" i="3"/>
  <c r="CM14" i="3"/>
  <c r="CL14" i="3"/>
  <c r="CK14" i="3"/>
  <c r="CF14" i="3"/>
  <c r="CE14" i="3"/>
  <c r="CD14" i="3"/>
  <c r="CC14" i="3"/>
  <c r="CB14" i="3"/>
  <c r="CA14" i="3"/>
  <c r="AI14" i="3"/>
  <c r="D14" i="3"/>
  <c r="CB13" i="3"/>
  <c r="D13" i="3"/>
  <c r="CP12" i="3"/>
  <c r="CL12" i="3"/>
  <c r="CF12" i="3"/>
  <c r="CD12" i="3"/>
  <c r="CC12" i="3"/>
  <c r="CB12" i="3"/>
  <c r="CA12" i="3"/>
  <c r="D12" i="3"/>
  <c r="CP11" i="3"/>
  <c r="CO11" i="3"/>
  <c r="CN11" i="3"/>
  <c r="CM11" i="3"/>
  <c r="CL11" i="3"/>
  <c r="CF11" i="3"/>
  <c r="CE11" i="3"/>
  <c r="CD11" i="3"/>
  <c r="CC11" i="3"/>
  <c r="CB11" i="3"/>
  <c r="D11" i="3"/>
  <c r="A5" i="3"/>
  <c r="A4" i="3"/>
  <c r="A3" i="3"/>
  <c r="A2" i="3"/>
  <c r="CK200" i="3" l="1"/>
  <c r="CA200" i="3"/>
  <c r="J200" i="3" s="1"/>
  <c r="CO38" i="3"/>
  <c r="CN38" i="3"/>
  <c r="CM38" i="3"/>
  <c r="CP38" i="3"/>
  <c r="CL38" i="3"/>
  <c r="CK38" i="3"/>
  <c r="CF38" i="3"/>
  <c r="CE38" i="3"/>
  <c r="CD38" i="3"/>
  <c r="CC38" i="3"/>
  <c r="CB38" i="3"/>
  <c r="CA38" i="3"/>
  <c r="AI38" i="3" s="1"/>
  <c r="CE47" i="3"/>
  <c r="CD47" i="3"/>
  <c r="CC47" i="3"/>
  <c r="CM47" i="3"/>
  <c r="CK47" i="3"/>
  <c r="CL47" i="3"/>
  <c r="CF47" i="3"/>
  <c r="CC50" i="3"/>
  <c r="CB50" i="3"/>
  <c r="CA50" i="3"/>
  <c r="CP50" i="3"/>
  <c r="CO50" i="3"/>
  <c r="CN50" i="3"/>
  <c r="CD50" i="3"/>
  <c r="CM50" i="3"/>
  <c r="CL50" i="3"/>
  <c r="CK50" i="3"/>
  <c r="CF50" i="3"/>
  <c r="CE50" i="3"/>
  <c r="CA71" i="3"/>
  <c r="J71" i="3" s="1"/>
  <c r="CE39" i="3"/>
  <c r="CD39" i="3"/>
  <c r="CC39" i="3"/>
  <c r="CB39" i="3"/>
  <c r="CK127" i="3"/>
  <c r="CK212" i="3"/>
  <c r="CA212" i="3"/>
  <c r="AI212" i="3" s="1"/>
  <c r="CK128" i="3"/>
  <c r="CA128" i="3"/>
  <c r="M128" i="3" s="1"/>
  <c r="CN47" i="3"/>
  <c r="CF27" i="3"/>
  <c r="CK64" i="3"/>
  <c r="CA64" i="3"/>
  <c r="J64" i="3" s="1"/>
  <c r="CK39" i="3"/>
  <c r="CK65" i="3"/>
  <c r="CA65" i="3"/>
  <c r="J65" i="3" s="1"/>
  <c r="CK82" i="3"/>
  <c r="CA56" i="3"/>
  <c r="J56" i="3" s="1"/>
  <c r="CA208" i="3"/>
  <c r="AI208" i="3" s="1"/>
  <c r="CN39" i="3"/>
  <c r="CA172" i="3"/>
  <c r="J172" i="3" s="1"/>
  <c r="CC27" i="3"/>
  <c r="CB27" i="3"/>
  <c r="CA27" i="3"/>
  <c r="CO27" i="3"/>
  <c r="CL27" i="3"/>
  <c r="CM27" i="3"/>
  <c r="CK89" i="3"/>
  <c r="CA89" i="3"/>
  <c r="J89" i="3" s="1"/>
  <c r="CK124" i="3"/>
  <c r="CA124" i="3"/>
  <c r="M124" i="3" s="1"/>
  <c r="CA88" i="3"/>
  <c r="J88" i="3" s="1"/>
  <c r="CC30" i="3"/>
  <c r="CB30" i="3"/>
  <c r="CA30" i="3"/>
  <c r="CP30" i="3"/>
  <c r="CM30" i="3"/>
  <c r="CK30" i="3"/>
  <c r="CF30" i="3"/>
  <c r="CO30" i="3"/>
  <c r="CN30" i="3"/>
  <c r="CL30" i="3"/>
  <c r="CE30" i="3"/>
  <c r="CA47" i="3"/>
  <c r="CA185" i="3"/>
  <c r="J185" i="3" s="1"/>
  <c r="CP27" i="3"/>
  <c r="CC18" i="3"/>
  <c r="CA18" i="3"/>
  <c r="CP18" i="3"/>
  <c r="CO18" i="3"/>
  <c r="CK18" i="3"/>
  <c r="CM18" i="3"/>
  <c r="CN18" i="3"/>
  <c r="CL18" i="3"/>
  <c r="CF18" i="3"/>
  <c r="CK34" i="3"/>
  <c r="CF34" i="3"/>
  <c r="CE34" i="3"/>
  <c r="CD34" i="3"/>
  <c r="CC34" i="3"/>
  <c r="CB34" i="3"/>
  <c r="CM34" i="3"/>
  <c r="CA34" i="3"/>
  <c r="CP34" i="3"/>
  <c r="CO34" i="3"/>
  <c r="CN34" i="3"/>
  <c r="CL34" i="3"/>
  <c r="CP52" i="3"/>
  <c r="CO52" i="3"/>
  <c r="CN52" i="3"/>
  <c r="CM52" i="3"/>
  <c r="CL52" i="3"/>
  <c r="CF52" i="3"/>
  <c r="CE52" i="3"/>
  <c r="CK198" i="3"/>
  <c r="CA198" i="3"/>
  <c r="J198" i="3" s="1"/>
  <c r="CD18" i="3"/>
  <c r="CC40" i="3"/>
  <c r="CB40" i="3"/>
  <c r="CA40" i="3"/>
  <c r="AI40" i="3" s="1"/>
  <c r="CP40" i="3"/>
  <c r="CO40" i="3"/>
  <c r="CD40" i="3"/>
  <c r="CN40" i="3"/>
  <c r="CM40" i="3"/>
  <c r="CL40" i="3"/>
  <c r="CK40" i="3"/>
  <c r="CF40" i="3"/>
  <c r="CE40" i="3"/>
  <c r="CB52" i="3"/>
  <c r="CA68" i="3"/>
  <c r="J68" i="3" s="1"/>
  <c r="CK76" i="3"/>
  <c r="CA122" i="3"/>
  <c r="M122" i="3" s="1"/>
  <c r="CL155" i="3"/>
  <c r="CK155" i="3"/>
  <c r="CB155" i="3"/>
  <c r="CA155" i="3"/>
  <c r="S155" i="3" s="1"/>
  <c r="CK178" i="3"/>
  <c r="CK94" i="3"/>
  <c r="CA94" i="3"/>
  <c r="J94" i="3" s="1"/>
  <c r="CK192" i="3"/>
  <c r="CA192" i="3"/>
  <c r="J192" i="3" s="1"/>
  <c r="CL157" i="3"/>
  <c r="CK157" i="3"/>
  <c r="CB157" i="3"/>
  <c r="S157" i="3" s="1"/>
  <c r="CA173" i="3"/>
  <c r="J173" i="3" s="1"/>
  <c r="CA62" i="3"/>
  <c r="J62" i="3" s="1"/>
  <c r="CM42" i="3"/>
  <c r="CL42" i="3"/>
  <c r="CK42" i="3"/>
  <c r="CF42" i="3"/>
  <c r="CN42" i="3"/>
  <c r="CB42" i="3"/>
  <c r="CP42" i="3"/>
  <c r="CO42" i="3"/>
  <c r="CE42" i="3"/>
  <c r="CD42" i="3"/>
  <c r="CC42" i="3"/>
  <c r="CA42" i="3"/>
  <c r="AI42" i="3" s="1"/>
  <c r="CB47" i="3"/>
  <c r="CK74" i="3"/>
  <c r="CA74" i="3"/>
  <c r="J74" i="3" s="1"/>
  <c r="CK184" i="3"/>
  <c r="CF39" i="3"/>
  <c r="CO47" i="3"/>
  <c r="CP47" i="3"/>
  <c r="CL39" i="3"/>
  <c r="CO48" i="3"/>
  <c r="CN48" i="3"/>
  <c r="CM48" i="3"/>
  <c r="CK48" i="3"/>
  <c r="CE48" i="3"/>
  <c r="CC48" i="3"/>
  <c r="CP48" i="3"/>
  <c r="CL48" i="3"/>
  <c r="CF48" i="3"/>
  <c r="CD48" i="3"/>
  <c r="CB48" i="3"/>
  <c r="CO28" i="3"/>
  <c r="CN28" i="3"/>
  <c r="CM28" i="3"/>
  <c r="CP28" i="3"/>
  <c r="CE28" i="3"/>
  <c r="CL28" i="3"/>
  <c r="CK28" i="3"/>
  <c r="CF28" i="3"/>
  <c r="CD28" i="3"/>
  <c r="CM39" i="3"/>
  <c r="CA48" i="3"/>
  <c r="CA57" i="3"/>
  <c r="J57" i="3" s="1"/>
  <c r="CK57" i="3"/>
  <c r="CO39" i="3"/>
  <c r="CB18" i="3"/>
  <c r="CB28" i="3"/>
  <c r="CP39" i="3"/>
  <c r="CO13" i="3"/>
  <c r="CP13" i="3"/>
  <c r="CD13" i="3"/>
  <c r="CN13" i="3"/>
  <c r="CM13" i="3"/>
  <c r="CF13" i="3"/>
  <c r="CL13" i="3"/>
  <c r="CK13" i="3"/>
  <c r="CE13" i="3"/>
  <c r="CC13" i="3"/>
  <c r="CE18" i="3"/>
  <c r="CE37" i="3"/>
  <c r="CD37" i="3"/>
  <c r="CC37" i="3"/>
  <c r="AI37" i="3" s="1"/>
  <c r="CN37" i="3"/>
  <c r="CM37" i="3"/>
  <c r="CL37" i="3"/>
  <c r="CK37" i="3"/>
  <c r="CC52" i="3"/>
  <c r="CA77" i="3"/>
  <c r="J77" i="3" s="1"/>
  <c r="CK77" i="3"/>
  <c r="CA93" i="3"/>
  <c r="J93" i="3" s="1"/>
  <c r="CM116" i="3"/>
  <c r="CL116" i="3"/>
  <c r="CK116" i="3"/>
  <c r="CB116" i="3"/>
  <c r="X116" i="3" s="1"/>
  <c r="CK180" i="3"/>
  <c r="CA180" i="3"/>
  <c r="J180" i="3" s="1"/>
  <c r="CL165" i="3"/>
  <c r="CK165" i="3"/>
  <c r="CA165" i="3"/>
  <c r="CB165" i="3"/>
  <c r="CE27" i="3"/>
  <c r="CA39" i="3"/>
  <c r="CL20" i="3"/>
  <c r="CK20" i="3"/>
  <c r="CF20" i="3"/>
  <c r="CC20" i="3"/>
  <c r="CP20" i="3"/>
  <c r="CO20" i="3"/>
  <c r="CN20" i="3"/>
  <c r="CM20" i="3"/>
  <c r="CE20" i="3"/>
  <c r="CD20" i="3"/>
  <c r="CB20" i="3"/>
  <c r="AI20" i="3" s="1"/>
  <c r="CK213" i="3"/>
  <c r="CA213" i="3"/>
  <c r="AI213" i="3" s="1"/>
  <c r="CA28" i="3"/>
  <c r="CL161" i="3"/>
  <c r="CK161" i="3"/>
  <c r="CB161" i="3"/>
  <c r="S161" i="3" s="1"/>
  <c r="AI35" i="3"/>
  <c r="AI11" i="3"/>
  <c r="CA13" i="3"/>
  <c r="CO16" i="3"/>
  <c r="CM16" i="3"/>
  <c r="CN16" i="3"/>
  <c r="CL16" i="3"/>
  <c r="CP16" i="3"/>
  <c r="CK16" i="3"/>
  <c r="CN32" i="3"/>
  <c r="CL32" i="3"/>
  <c r="CM32" i="3"/>
  <c r="CK32" i="3"/>
  <c r="CP32" i="3"/>
  <c r="CO32" i="3"/>
  <c r="CF32" i="3"/>
  <c r="CE32" i="3"/>
  <c r="CD32" i="3"/>
  <c r="CC32" i="3"/>
  <c r="CB32" i="3"/>
  <c r="AI32" i="3" s="1"/>
  <c r="AI41" i="3"/>
  <c r="CD52" i="3"/>
  <c r="CK22" i="3"/>
  <c r="CF22" i="3"/>
  <c r="CE22" i="3"/>
  <c r="CB22" i="3"/>
  <c r="CA22" i="3"/>
  <c r="CK44" i="3"/>
  <c r="CF44" i="3"/>
  <c r="CE44" i="3"/>
  <c r="CC44" i="3"/>
  <c r="CB44" i="3"/>
  <c r="CA44" i="3"/>
  <c r="AI44" i="3" s="1"/>
  <c r="CA153" i="3"/>
  <c r="S153" i="3" s="1"/>
  <c r="CA194" i="3"/>
  <c r="J194" i="3" s="1"/>
  <c r="CB153" i="3"/>
  <c r="CK174" i="3"/>
  <c r="CA174" i="3"/>
  <c r="J174" i="3" s="1"/>
  <c r="CD22" i="3"/>
  <c r="CA96" i="3"/>
  <c r="J96" i="3" s="1"/>
  <c r="CK153" i="3"/>
  <c r="CM44" i="3"/>
  <c r="CK59" i="3"/>
  <c r="CA59" i="3"/>
  <c r="J59" i="3" s="1"/>
  <c r="CL167" i="3"/>
  <c r="CK167" i="3"/>
  <c r="CB167" i="3"/>
  <c r="CA182" i="3"/>
  <c r="J182" i="3" s="1"/>
  <c r="CK188" i="3"/>
  <c r="CF17" i="3"/>
  <c r="CE17" i="3"/>
  <c r="CD17" i="3"/>
  <c r="CN44" i="3"/>
  <c r="CK72" i="3"/>
  <c r="CK91" i="3"/>
  <c r="CA91" i="3"/>
  <c r="J91" i="3" s="1"/>
  <c r="CK195" i="3"/>
  <c r="CA210" i="3"/>
  <c r="AI210" i="3" s="1"/>
  <c r="CO22" i="3"/>
  <c r="CL44" i="3"/>
  <c r="CL22" i="3"/>
  <c r="CA66" i="3"/>
  <c r="CK83" i="3"/>
  <c r="CL162" i="3"/>
  <c r="CK162" i="3"/>
  <c r="CB162" i="3"/>
  <c r="CA162" i="3"/>
  <c r="S162" i="3" s="1"/>
  <c r="CM22" i="3"/>
  <c r="CA214" i="3"/>
  <c r="AI214" i="3" s="1"/>
  <c r="CO44" i="3"/>
  <c r="CA158" i="3"/>
  <c r="S158" i="3" s="1"/>
  <c r="CL163" i="3"/>
  <c r="CK163" i="3"/>
  <c r="CA167" i="3"/>
  <c r="CA17" i="3"/>
  <c r="CF29" i="3"/>
  <c r="CE29" i="3"/>
  <c r="CD29" i="3"/>
  <c r="CP44" i="3"/>
  <c r="CA60" i="3"/>
  <c r="J60" i="3" s="1"/>
  <c r="CK78" i="3"/>
  <c r="CA154" i="3"/>
  <c r="CA189" i="3"/>
  <c r="J189" i="3" s="1"/>
  <c r="CK12" i="3"/>
  <c r="B249" i="3" s="1"/>
  <c r="A249" i="3"/>
  <c r="CE12" i="3"/>
  <c r="AI12" i="3" s="1"/>
  <c r="CO12" i="3"/>
  <c r="CM12" i="3"/>
  <c r="CN12" i="3"/>
  <c r="CB17" i="3"/>
  <c r="AI19" i="3"/>
  <c r="CP22" i="3"/>
  <c r="AI33" i="3"/>
  <c r="CP35" i="3"/>
  <c r="CO35" i="3"/>
  <c r="CN35" i="3"/>
  <c r="CP45" i="3"/>
  <c r="CO45" i="3"/>
  <c r="CN45" i="3"/>
  <c r="CM45" i="3"/>
  <c r="CA67" i="3"/>
  <c r="J67" i="3" s="1"/>
  <c r="CA73" i="3"/>
  <c r="J73" i="3" s="1"/>
  <c r="CK79" i="3"/>
  <c r="CA79" i="3"/>
  <c r="J79" i="3" s="1"/>
  <c r="CA126" i="3"/>
  <c r="M126" i="3" s="1"/>
  <c r="CB154" i="3"/>
  <c r="CK158" i="3"/>
  <c r="CA163" i="3"/>
  <c r="S163" i="3" s="1"/>
  <c r="CA183" i="3"/>
  <c r="J183" i="3" s="1"/>
  <c r="CC22" i="3"/>
  <c r="CD44" i="3"/>
  <c r="CE15" i="3"/>
  <c r="CC15" i="3"/>
  <c r="CP15" i="3"/>
  <c r="CO15" i="3"/>
  <c r="CN15" i="3"/>
  <c r="CA202" i="3"/>
  <c r="J202" i="3" s="1"/>
  <c r="CK84" i="3"/>
  <c r="CA84" i="3"/>
  <c r="J84" i="3" s="1"/>
  <c r="CA15" i="3"/>
  <c r="CN22" i="3"/>
  <c r="CB158" i="3"/>
  <c r="CD15" i="3"/>
  <c r="CF15" i="3"/>
  <c r="CC17" i="3"/>
  <c r="AI21" i="3"/>
  <c r="CP23" i="3"/>
  <c r="CO23" i="3"/>
  <c r="CO25" i="3"/>
  <c r="CM25" i="3"/>
  <c r="CL25" i="3"/>
  <c r="CP25" i="3"/>
  <c r="CA29" i="3"/>
  <c r="AI29" i="3" s="1"/>
  <c r="AI43" i="3"/>
  <c r="CD49" i="3"/>
  <c r="CC49" i="3"/>
  <c r="CB49" i="3"/>
  <c r="CA49" i="3"/>
  <c r="AI49" i="3" s="1"/>
  <c r="X118" i="3"/>
  <c r="CB163" i="3"/>
  <c r="CK69" i="3"/>
  <c r="CA69" i="3"/>
  <c r="J69" i="3" s="1"/>
  <c r="CK215" i="3"/>
  <c r="CA215" i="3"/>
  <c r="AI215" i="3" s="1"/>
  <c r="CM31" i="3"/>
  <c r="CL31" i="3"/>
  <c r="CK31" i="3"/>
  <c r="CA97" i="3"/>
  <c r="CM19" i="3"/>
  <c r="CK19" i="3"/>
  <c r="CM41" i="3"/>
  <c r="CL41" i="3"/>
  <c r="CK41" i="3"/>
  <c r="CA63" i="3"/>
  <c r="J63" i="3" s="1"/>
  <c r="CA86" i="3"/>
  <c r="J86" i="3" s="1"/>
  <c r="CA123" i="3"/>
  <c r="M123" i="3" s="1"/>
  <c r="AI24" i="3"/>
  <c r="CA31" i="3"/>
  <c r="AI31" i="3" s="1"/>
  <c r="CO51" i="3"/>
  <c r="CN51" i="3"/>
  <c r="CM51" i="3"/>
  <c r="S156" i="3"/>
  <c r="CA159" i="3"/>
  <c r="S159" i="3" s="1"/>
  <c r="CA171" i="3"/>
  <c r="J171" i="3" s="1"/>
  <c r="CA176" i="3"/>
  <c r="J176" i="3" s="1"/>
  <c r="CA181" i="3"/>
  <c r="J181" i="3" s="1"/>
  <c r="CA186" i="3"/>
  <c r="J186" i="3" s="1"/>
  <c r="CA191" i="3"/>
  <c r="J191" i="3" s="1"/>
  <c r="CA196" i="3"/>
  <c r="J196" i="3" s="1"/>
  <c r="CA201" i="3"/>
  <c r="J201" i="3" s="1"/>
  <c r="AI30" i="3" l="1"/>
  <c r="AI22" i="3"/>
  <c r="AI52" i="3"/>
  <c r="AI13" i="3"/>
  <c r="AI48" i="3"/>
  <c r="S165" i="3"/>
  <c r="AI50" i="3"/>
  <c r="AI27" i="3"/>
  <c r="AI15" i="3"/>
  <c r="AI28" i="3"/>
  <c r="AI47" i="3"/>
  <c r="AI17" i="3"/>
  <c r="AI34" i="3"/>
  <c r="S154" i="3"/>
  <c r="AI39" i="3"/>
  <c r="AI18" i="3"/>
  <c r="S167" i="3"/>
  <c r="E215" i="2" l="1"/>
  <c r="D215" i="2"/>
  <c r="C215" i="2"/>
  <c r="E214" i="2"/>
  <c r="D214" i="2"/>
  <c r="C214" i="2"/>
  <c r="CA214" i="2" s="1"/>
  <c r="AI214" i="2" s="1"/>
  <c r="CK213" i="2"/>
  <c r="CA213" i="2"/>
  <c r="AI213" i="2" s="1"/>
  <c r="E213" i="2"/>
  <c r="D213" i="2"/>
  <c r="C213" i="2"/>
  <c r="E212" i="2"/>
  <c r="C212" i="2" s="1"/>
  <c r="D212" i="2"/>
  <c r="E211" i="2"/>
  <c r="C211" i="2" s="1"/>
  <c r="CK211" i="2" s="1"/>
  <c r="D211" i="2"/>
  <c r="E210" i="2"/>
  <c r="D210" i="2"/>
  <c r="C210" i="2"/>
  <c r="CA210" i="2" s="1"/>
  <c r="AI210" i="2" s="1"/>
  <c r="CK209" i="2"/>
  <c r="CA209" i="2"/>
  <c r="AI209" i="2" s="1"/>
  <c r="E209" i="2"/>
  <c r="D209" i="2"/>
  <c r="C209" i="2"/>
  <c r="E208" i="2"/>
  <c r="D208" i="2"/>
  <c r="C208" i="2"/>
  <c r="I203" i="2"/>
  <c r="H203" i="2"/>
  <c r="G203" i="2"/>
  <c r="F203" i="2"/>
  <c r="D203" i="2" s="1"/>
  <c r="E203" i="2"/>
  <c r="D202" i="2"/>
  <c r="CK202" i="2" s="1"/>
  <c r="D201" i="2"/>
  <c r="CK201" i="2" s="1"/>
  <c r="D200" i="2"/>
  <c r="CK199" i="2"/>
  <c r="CA199" i="2"/>
  <c r="J199" i="2"/>
  <c r="D199" i="2"/>
  <c r="D198" i="2"/>
  <c r="CK198" i="2" s="1"/>
  <c r="D197" i="2"/>
  <c r="CK197" i="2" s="1"/>
  <c r="D196" i="2"/>
  <c r="CK196" i="2" s="1"/>
  <c r="D195" i="2"/>
  <c r="D194" i="2"/>
  <c r="CK194" i="2" s="1"/>
  <c r="D193" i="2"/>
  <c r="CA193" i="2" s="1"/>
  <c r="J193" i="2" s="1"/>
  <c r="CK192" i="2"/>
  <c r="D192" i="2"/>
  <c r="CA192" i="2" s="1"/>
  <c r="J192" i="2" s="1"/>
  <c r="D191" i="2"/>
  <c r="CK191" i="2" s="1"/>
  <c r="D190" i="2"/>
  <c r="D189" i="2"/>
  <c r="CK189" i="2" s="1"/>
  <c r="D188" i="2"/>
  <c r="CK188" i="2" s="1"/>
  <c r="D187" i="2"/>
  <c r="CK187" i="2" s="1"/>
  <c r="D186" i="2"/>
  <c r="CK186" i="2" s="1"/>
  <c r="D185" i="2"/>
  <c r="CK184" i="2"/>
  <c r="D184" i="2"/>
  <c r="CA184" i="2" s="1"/>
  <c r="J184" i="2" s="1"/>
  <c r="D183" i="2"/>
  <c r="CK182" i="2"/>
  <c r="CA182" i="2"/>
  <c r="J182" i="2" s="1"/>
  <c r="D182" i="2"/>
  <c r="D181" i="2"/>
  <c r="CK181" i="2" s="1"/>
  <c r="D180" i="2"/>
  <c r="D179" i="2"/>
  <c r="CK179" i="2" s="1"/>
  <c r="CK178" i="2"/>
  <c r="CA178" i="2"/>
  <c r="J178" i="2"/>
  <c r="D178" i="2"/>
  <c r="D177" i="2"/>
  <c r="CK177" i="2" s="1"/>
  <c r="D176" i="2"/>
  <c r="CK176" i="2" s="1"/>
  <c r="D175" i="2"/>
  <c r="CK174" i="2"/>
  <c r="CA174" i="2"/>
  <c r="J174" i="2" s="1"/>
  <c r="D174" i="2"/>
  <c r="D173" i="2"/>
  <c r="CK173" i="2" s="1"/>
  <c r="D172" i="2"/>
  <c r="CA172" i="2" s="1"/>
  <c r="J172" i="2" s="1"/>
  <c r="D171" i="2"/>
  <c r="CK171" i="2" s="1"/>
  <c r="D168" i="2"/>
  <c r="D167" i="2"/>
  <c r="CL166" i="2"/>
  <c r="CK166" i="2"/>
  <c r="CB166" i="2"/>
  <c r="CA166" i="2"/>
  <c r="S166" i="2" s="1"/>
  <c r="D166" i="2"/>
  <c r="D165" i="2"/>
  <c r="CL164" i="2"/>
  <c r="CK164" i="2"/>
  <c r="CB164" i="2"/>
  <c r="CA164" i="2"/>
  <c r="S164" i="2"/>
  <c r="D164" i="2"/>
  <c r="D163" i="2"/>
  <c r="CB162" i="2"/>
  <c r="CA162" i="2"/>
  <c r="S162" i="2" s="1"/>
  <c r="D162" i="2"/>
  <c r="CL162" i="2" s="1"/>
  <c r="D161" i="2"/>
  <c r="CL161" i="2" s="1"/>
  <c r="CL160" i="2"/>
  <c r="CK160" i="2"/>
  <c r="CB160" i="2"/>
  <c r="CA160" i="2"/>
  <c r="S160" i="2"/>
  <c r="D160" i="2"/>
  <c r="CL159" i="2"/>
  <c r="CK159" i="2"/>
  <c r="D159" i="2"/>
  <c r="CB159" i="2" s="1"/>
  <c r="D158" i="2"/>
  <c r="CL157" i="2"/>
  <c r="CK157" i="2"/>
  <c r="D157" i="2"/>
  <c r="CB157" i="2" s="1"/>
  <c r="CL156" i="2"/>
  <c r="CK156" i="2"/>
  <c r="CB156" i="2"/>
  <c r="CA156" i="2"/>
  <c r="S156" i="2" s="1"/>
  <c r="D156" i="2"/>
  <c r="D155" i="2"/>
  <c r="CL154" i="2"/>
  <c r="D154" i="2"/>
  <c r="CK154" i="2" s="1"/>
  <c r="CL153" i="2"/>
  <c r="CK153" i="2"/>
  <c r="CB153" i="2"/>
  <c r="CA153" i="2"/>
  <c r="S153" i="2" s="1"/>
  <c r="D153" i="2"/>
  <c r="CN149" i="2"/>
  <c r="CM149" i="2"/>
  <c r="CL149" i="2"/>
  <c r="CK149" i="2"/>
  <c r="CB149" i="2"/>
  <c r="CA149" i="2"/>
  <c r="I149" i="2"/>
  <c r="CN148" i="2"/>
  <c r="CM148" i="2"/>
  <c r="CL148" i="2"/>
  <c r="CK148" i="2"/>
  <c r="CB148" i="2"/>
  <c r="CA148" i="2"/>
  <c r="I148" i="2"/>
  <c r="B144" i="2"/>
  <c r="B143" i="2"/>
  <c r="B139" i="2"/>
  <c r="B138" i="2"/>
  <c r="B137" i="2"/>
  <c r="CK130" i="2"/>
  <c r="D130" i="2"/>
  <c r="CA130" i="2" s="1"/>
  <c r="M130" i="2" s="1"/>
  <c r="D129" i="2"/>
  <c r="D128" i="2"/>
  <c r="CA128" i="2" s="1"/>
  <c r="M128" i="2" s="1"/>
  <c r="CK127" i="2"/>
  <c r="CA127" i="2"/>
  <c r="M127" i="2"/>
  <c r="D127" i="2"/>
  <c r="D126" i="2"/>
  <c r="CK126" i="2" s="1"/>
  <c r="CK125" i="2"/>
  <c r="D125" i="2"/>
  <c r="CA125" i="2" s="1"/>
  <c r="M125" i="2" s="1"/>
  <c r="D124" i="2"/>
  <c r="CK123" i="2"/>
  <c r="D123" i="2"/>
  <c r="CA123" i="2" s="1"/>
  <c r="M123" i="2" s="1"/>
  <c r="D122" i="2"/>
  <c r="CA122" i="2" s="1"/>
  <c r="M122" i="2" s="1"/>
  <c r="CM118" i="2"/>
  <c r="CL118" i="2"/>
  <c r="CK118" i="2"/>
  <c r="CC118" i="2"/>
  <c r="CB118" i="2"/>
  <c r="E118" i="2"/>
  <c r="CA118" i="2" s="1"/>
  <c r="E117" i="2"/>
  <c r="CM116" i="2"/>
  <c r="CL116" i="2"/>
  <c r="E116" i="2"/>
  <c r="CK116" i="2" s="1"/>
  <c r="D112" i="2"/>
  <c r="D111" i="2"/>
  <c r="D109" i="2"/>
  <c r="D108" i="2"/>
  <c r="D107" i="2"/>
  <c r="I98" i="2"/>
  <c r="H98" i="2"/>
  <c r="G98" i="2"/>
  <c r="F98" i="2"/>
  <c r="E98" i="2"/>
  <c r="D98" i="2"/>
  <c r="D97" i="2"/>
  <c r="CK97" i="2" s="1"/>
  <c r="D96" i="2"/>
  <c r="CK96" i="2" s="1"/>
  <c r="CK95" i="2"/>
  <c r="CA95" i="2"/>
  <c r="J95" i="2"/>
  <c r="D95" i="2"/>
  <c r="CA94" i="2"/>
  <c r="J94" i="2"/>
  <c r="D94" i="2"/>
  <c r="CK94" i="2" s="1"/>
  <c r="D93" i="2"/>
  <c r="CK93" i="2" s="1"/>
  <c r="D92" i="2"/>
  <c r="CK92" i="2" s="1"/>
  <c r="CK91" i="2"/>
  <c r="CA91" i="2"/>
  <c r="J91" i="2" s="1"/>
  <c r="D91" i="2"/>
  <c r="CK90" i="2"/>
  <c r="CA90" i="2"/>
  <c r="J90" i="2"/>
  <c r="D90" i="2"/>
  <c r="CA89" i="2"/>
  <c r="J89" i="2"/>
  <c r="D89" i="2"/>
  <c r="CK89" i="2" s="1"/>
  <c r="CA88" i="2"/>
  <c r="J88" i="2"/>
  <c r="D88" i="2"/>
  <c r="CK88" i="2" s="1"/>
  <c r="D87" i="2"/>
  <c r="CK86" i="2"/>
  <c r="D86" i="2"/>
  <c r="CA86" i="2" s="1"/>
  <c r="J86" i="2" s="1"/>
  <c r="CK85" i="2"/>
  <c r="CA85" i="2"/>
  <c r="J85" i="2"/>
  <c r="D85" i="2"/>
  <c r="CA84" i="2"/>
  <c r="J84" i="2"/>
  <c r="D84" i="2"/>
  <c r="CK84" i="2" s="1"/>
  <c r="D83" i="2"/>
  <c r="CK83" i="2" s="1"/>
  <c r="CK82" i="2"/>
  <c r="D82" i="2"/>
  <c r="CA82" i="2" s="1"/>
  <c r="J82" i="2" s="1"/>
  <c r="D81" i="2"/>
  <c r="CK81" i="2" s="1"/>
  <c r="CK80" i="2"/>
  <c r="CA80" i="2"/>
  <c r="J80" i="2" s="1"/>
  <c r="D80" i="2"/>
  <c r="CA79" i="2"/>
  <c r="J79" i="2"/>
  <c r="D79" i="2"/>
  <c r="CK79" i="2" s="1"/>
  <c r="D78" i="2"/>
  <c r="CK78" i="2" s="1"/>
  <c r="CK77" i="2"/>
  <c r="CA77" i="2"/>
  <c r="J77" i="2"/>
  <c r="D77" i="2"/>
  <c r="D76" i="2"/>
  <c r="CK75" i="2"/>
  <c r="CA75" i="2"/>
  <c r="J75" i="2"/>
  <c r="D75" i="2"/>
  <c r="CA74" i="2"/>
  <c r="J74" i="2"/>
  <c r="D74" i="2"/>
  <c r="CK74" i="2" s="1"/>
  <c r="D73" i="2"/>
  <c r="CK73" i="2" s="1"/>
  <c r="D72" i="2"/>
  <c r="CA72" i="2" s="1"/>
  <c r="J72" i="2" s="1"/>
  <c r="CK71" i="2"/>
  <c r="D71" i="2"/>
  <c r="CA71" i="2" s="1"/>
  <c r="J71" i="2" s="1"/>
  <c r="CK70" i="2"/>
  <c r="CA70" i="2"/>
  <c r="J70" i="2"/>
  <c r="D70" i="2"/>
  <c r="CA69" i="2"/>
  <c r="J69" i="2"/>
  <c r="D69" i="2"/>
  <c r="CK69" i="2" s="1"/>
  <c r="D68" i="2"/>
  <c r="CK68" i="2" s="1"/>
  <c r="D67" i="2"/>
  <c r="CA67" i="2" s="1"/>
  <c r="J67" i="2" s="1"/>
  <c r="D66" i="2"/>
  <c r="D65" i="2"/>
  <c r="CK65" i="2" s="1"/>
  <c r="D64" i="2"/>
  <c r="CK64" i="2" s="1"/>
  <c r="D63" i="2"/>
  <c r="CK62" i="2"/>
  <c r="CA62" i="2"/>
  <c r="J62" i="2" s="1"/>
  <c r="D62" i="2"/>
  <c r="D61" i="2"/>
  <c r="CA61" i="2" s="1"/>
  <c r="J61" i="2" s="1"/>
  <c r="D60" i="2"/>
  <c r="CK60" i="2" s="1"/>
  <c r="D59" i="2"/>
  <c r="CK59" i="2" s="1"/>
  <c r="D58" i="2"/>
  <c r="D57" i="2"/>
  <c r="CK56" i="2"/>
  <c r="CA56" i="2"/>
  <c r="J56" i="2"/>
  <c r="D56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D53" i="2" s="1"/>
  <c r="J53" i="2"/>
  <c r="I53" i="2"/>
  <c r="H53" i="2"/>
  <c r="G53" i="2"/>
  <c r="F53" i="2"/>
  <c r="E53" i="2"/>
  <c r="CP52" i="2"/>
  <c r="CO52" i="2"/>
  <c r="CN52" i="2"/>
  <c r="CM52" i="2"/>
  <c r="CL52" i="2"/>
  <c r="CF52" i="2"/>
  <c r="CE52" i="2"/>
  <c r="CD52" i="2"/>
  <c r="D52" i="2"/>
  <c r="CC52" i="2" s="1"/>
  <c r="D51" i="2"/>
  <c r="CP50" i="2"/>
  <c r="CO50" i="2"/>
  <c r="CN50" i="2"/>
  <c r="CM50" i="2"/>
  <c r="CL50" i="2"/>
  <c r="CK50" i="2"/>
  <c r="CF50" i="2"/>
  <c r="CE50" i="2"/>
  <c r="CD50" i="2"/>
  <c r="D50" i="2"/>
  <c r="CC50" i="2" s="1"/>
  <c r="CF49" i="2"/>
  <c r="CE49" i="2"/>
  <c r="CD49" i="2"/>
  <c r="CC49" i="2"/>
  <c r="CB49" i="2"/>
  <c r="CA49" i="2"/>
  <c r="AI49" i="2" s="1"/>
  <c r="D49" i="2"/>
  <c r="CP49" i="2" s="1"/>
  <c r="CP48" i="2"/>
  <c r="CE48" i="2"/>
  <c r="CD48" i="2"/>
  <c r="CC48" i="2"/>
  <c r="CB48" i="2"/>
  <c r="CA48" i="2"/>
  <c r="D48" i="2"/>
  <c r="D47" i="2"/>
  <c r="CP47" i="2" s="1"/>
  <c r="CP46" i="2"/>
  <c r="CO46" i="2"/>
  <c r="CN46" i="2"/>
  <c r="CM46" i="2"/>
  <c r="CL46" i="2"/>
  <c r="CK46" i="2"/>
  <c r="CF46" i="2"/>
  <c r="CE46" i="2"/>
  <c r="CD46" i="2"/>
  <c r="CC46" i="2"/>
  <c r="CB46" i="2"/>
  <c r="CA46" i="2"/>
  <c r="D46" i="2"/>
  <c r="CF45" i="2"/>
  <c r="CE45" i="2"/>
  <c r="CD45" i="2"/>
  <c r="CC45" i="2"/>
  <c r="CB45" i="2"/>
  <c r="CA45" i="2"/>
  <c r="AI45" i="2"/>
  <c r="D45" i="2"/>
  <c r="D44" i="2"/>
  <c r="CP43" i="2"/>
  <c r="CO43" i="2"/>
  <c r="CN43" i="2"/>
  <c r="CM43" i="2"/>
  <c r="CL43" i="2"/>
  <c r="CK43" i="2"/>
  <c r="CF43" i="2"/>
  <c r="CE43" i="2"/>
  <c r="CD43" i="2"/>
  <c r="CC43" i="2"/>
  <c r="CB43" i="2"/>
  <c r="D43" i="2"/>
  <c r="CA43" i="2" s="1"/>
  <c r="CM42" i="2"/>
  <c r="CL42" i="2"/>
  <c r="CK42" i="2"/>
  <c r="CF42" i="2"/>
  <c r="CE42" i="2"/>
  <c r="CD42" i="2"/>
  <c r="CC42" i="2"/>
  <c r="CB42" i="2"/>
  <c r="D42" i="2"/>
  <c r="D41" i="2"/>
  <c r="CP40" i="2"/>
  <c r="CO40" i="2"/>
  <c r="CN40" i="2"/>
  <c r="CM40" i="2"/>
  <c r="CL40" i="2"/>
  <c r="CK40" i="2"/>
  <c r="CF40" i="2"/>
  <c r="CE40" i="2"/>
  <c r="CD40" i="2"/>
  <c r="D40" i="2"/>
  <c r="CC40" i="2" s="1"/>
  <c r="CD39" i="2"/>
  <c r="CC39" i="2"/>
  <c r="CB39" i="2"/>
  <c r="D39" i="2"/>
  <c r="CP39" i="2" s="1"/>
  <c r="CP38" i="2"/>
  <c r="CE38" i="2"/>
  <c r="CD38" i="2"/>
  <c r="CC38" i="2"/>
  <c r="CB38" i="2"/>
  <c r="CA38" i="2"/>
  <c r="D38" i="2"/>
  <c r="D37" i="2"/>
  <c r="CP37" i="2" s="1"/>
  <c r="CP36" i="2"/>
  <c r="CO36" i="2"/>
  <c r="CN36" i="2"/>
  <c r="CM36" i="2"/>
  <c r="CL36" i="2"/>
  <c r="CK36" i="2"/>
  <c r="CF36" i="2"/>
  <c r="CE36" i="2"/>
  <c r="CD36" i="2"/>
  <c r="CC36" i="2"/>
  <c r="AI36" i="2" s="1"/>
  <c r="CB36" i="2"/>
  <c r="CA36" i="2"/>
  <c r="D36" i="2"/>
  <c r="CE35" i="2"/>
  <c r="CD35" i="2"/>
  <c r="CC35" i="2"/>
  <c r="CB35" i="2"/>
  <c r="CA35" i="2"/>
  <c r="D35" i="2"/>
  <c r="CP34" i="2"/>
  <c r="CO34" i="2"/>
  <c r="CN34" i="2"/>
  <c r="CM34" i="2"/>
  <c r="CL34" i="2"/>
  <c r="CA34" i="2"/>
  <c r="D34" i="2"/>
  <c r="CP33" i="2"/>
  <c r="CO33" i="2"/>
  <c r="CN33" i="2"/>
  <c r="CM33" i="2"/>
  <c r="CL33" i="2"/>
  <c r="CK33" i="2"/>
  <c r="CF33" i="2"/>
  <c r="CE33" i="2"/>
  <c r="CD33" i="2"/>
  <c r="CC33" i="2"/>
  <c r="CB33" i="2"/>
  <c r="D33" i="2"/>
  <c r="CA33" i="2" s="1"/>
  <c r="CM32" i="2"/>
  <c r="CL32" i="2"/>
  <c r="CK32" i="2"/>
  <c r="CF32" i="2"/>
  <c r="CE32" i="2"/>
  <c r="CD32" i="2"/>
  <c r="CC32" i="2"/>
  <c r="D32" i="2"/>
  <c r="CP31" i="2"/>
  <c r="CO31" i="2"/>
  <c r="CN31" i="2"/>
  <c r="CC31" i="2"/>
  <c r="CB31" i="2"/>
  <c r="CA31" i="2"/>
  <c r="D31" i="2"/>
  <c r="CP30" i="2"/>
  <c r="CO30" i="2"/>
  <c r="CN30" i="2"/>
  <c r="CM30" i="2"/>
  <c r="CL30" i="2"/>
  <c r="CK30" i="2"/>
  <c r="CF30" i="2"/>
  <c r="CE30" i="2"/>
  <c r="CD30" i="2"/>
  <c r="D30" i="2"/>
  <c r="CC30" i="2" s="1"/>
  <c r="CD29" i="2"/>
  <c r="CC29" i="2"/>
  <c r="D29" i="2"/>
  <c r="CP29" i="2" s="1"/>
  <c r="CP28" i="2"/>
  <c r="CE28" i="2"/>
  <c r="CD28" i="2"/>
  <c r="CC28" i="2"/>
  <c r="CB28" i="2"/>
  <c r="D28" i="2"/>
  <c r="CP27" i="2"/>
  <c r="CO27" i="2"/>
  <c r="CM27" i="2"/>
  <c r="CL27" i="2"/>
  <c r="CK27" i="2"/>
  <c r="CF27" i="2"/>
  <c r="CE27" i="2"/>
  <c r="D27" i="2"/>
  <c r="CC27" i="2" s="1"/>
  <c r="CO26" i="2"/>
  <c r="CN26" i="2"/>
  <c r="CM26" i="2"/>
  <c r="CL26" i="2"/>
  <c r="CK26" i="2"/>
  <c r="CF26" i="2"/>
  <c r="CE26" i="2"/>
  <c r="CD26" i="2"/>
  <c r="CC26" i="2"/>
  <c r="D26" i="2"/>
  <c r="CP26" i="2" s="1"/>
  <c r="D25" i="2"/>
  <c r="CB25" i="2" s="1"/>
  <c r="CP24" i="2"/>
  <c r="CO24" i="2"/>
  <c r="CM24" i="2"/>
  <c r="CL24" i="2"/>
  <c r="CK24" i="2"/>
  <c r="CF24" i="2"/>
  <c r="CE24" i="2"/>
  <c r="CC24" i="2"/>
  <c r="CB24" i="2"/>
  <c r="D24" i="2"/>
  <c r="CA24" i="2" s="1"/>
  <c r="AI24" i="2" s="1"/>
  <c r="D23" i="2"/>
  <c r="CF23" i="2" s="1"/>
  <c r="D22" i="2"/>
  <c r="CP21" i="2"/>
  <c r="CO21" i="2"/>
  <c r="CN21" i="2"/>
  <c r="CM21" i="2"/>
  <c r="CL21" i="2"/>
  <c r="CK21" i="2"/>
  <c r="CF21" i="2"/>
  <c r="CE21" i="2"/>
  <c r="CD21" i="2"/>
  <c r="CC21" i="2"/>
  <c r="CB21" i="2"/>
  <c r="D21" i="2"/>
  <c r="CA21" i="2" s="1"/>
  <c r="AI21" i="2" s="1"/>
  <c r="D20" i="2"/>
  <c r="D19" i="2"/>
  <c r="CN19" i="2" s="1"/>
  <c r="CP18" i="2"/>
  <c r="CO18" i="2"/>
  <c r="CN18" i="2"/>
  <c r="CM18" i="2"/>
  <c r="CL18" i="2"/>
  <c r="CK18" i="2"/>
  <c r="CF18" i="2"/>
  <c r="CE18" i="2"/>
  <c r="CD18" i="2"/>
  <c r="D18" i="2"/>
  <c r="CC18" i="2" s="1"/>
  <c r="CO17" i="2"/>
  <c r="CN17" i="2"/>
  <c r="D17" i="2"/>
  <c r="D16" i="2"/>
  <c r="CP15" i="2"/>
  <c r="D15" i="2"/>
  <c r="CM15" i="2" s="1"/>
  <c r="CP14" i="2"/>
  <c r="CO14" i="2"/>
  <c r="CN14" i="2"/>
  <c r="CM14" i="2"/>
  <c r="CL14" i="2"/>
  <c r="CK14" i="2"/>
  <c r="CF14" i="2"/>
  <c r="CE14" i="2"/>
  <c r="CD14" i="2"/>
  <c r="CC14" i="2"/>
  <c r="CB14" i="2"/>
  <c r="CA14" i="2"/>
  <c r="AI14" i="2"/>
  <c r="D14" i="2"/>
  <c r="D13" i="2"/>
  <c r="CA13" i="2" s="1"/>
  <c r="D12" i="2"/>
  <c r="CP12" i="2" s="1"/>
  <c r="CP11" i="2"/>
  <c r="CO11" i="2"/>
  <c r="CN11" i="2"/>
  <c r="CM11" i="2"/>
  <c r="CL11" i="2"/>
  <c r="CF11" i="2"/>
  <c r="CE11" i="2"/>
  <c r="CD11" i="2"/>
  <c r="CC11" i="2"/>
  <c r="CB11" i="2"/>
  <c r="AI11" i="2"/>
  <c r="D11" i="2"/>
  <c r="A5" i="2"/>
  <c r="A4" i="2"/>
  <c r="A3" i="2"/>
  <c r="A2" i="2"/>
  <c r="CK44" i="2" l="1"/>
  <c r="CE44" i="2"/>
  <c r="CD44" i="2"/>
  <c r="CF44" i="2"/>
  <c r="CC44" i="2"/>
  <c r="CB44" i="2"/>
  <c r="CP44" i="2"/>
  <c r="CO44" i="2"/>
  <c r="CN44" i="2"/>
  <c r="CA44" i="2"/>
  <c r="AI44" i="2" s="1"/>
  <c r="CK22" i="2"/>
  <c r="CE22" i="2"/>
  <c r="CF22" i="2"/>
  <c r="CD22" i="2"/>
  <c r="CC22" i="2"/>
  <c r="CB22" i="2"/>
  <c r="CP22" i="2"/>
  <c r="CN22" i="2"/>
  <c r="CM22" i="2"/>
  <c r="CL22" i="2"/>
  <c r="CA22" i="2"/>
  <c r="CK66" i="2"/>
  <c r="CA66" i="2"/>
  <c r="CA97" i="2"/>
  <c r="CL167" i="2"/>
  <c r="CK167" i="2"/>
  <c r="CA167" i="2"/>
  <c r="CK87" i="2"/>
  <c r="CA87" i="2"/>
  <c r="J87" i="2" s="1"/>
  <c r="CL158" i="2"/>
  <c r="CK158" i="2"/>
  <c r="CB158" i="2"/>
  <c r="CA158" i="2"/>
  <c r="S158" i="2" s="1"/>
  <c r="CK175" i="2"/>
  <c r="CA175" i="2"/>
  <c r="J175" i="2" s="1"/>
  <c r="CL44" i="2"/>
  <c r="CA189" i="2"/>
  <c r="J189" i="2" s="1"/>
  <c r="CK63" i="2"/>
  <c r="CA63" i="2"/>
  <c r="J63" i="2" s="1"/>
  <c r="CP20" i="2"/>
  <c r="CO20" i="2"/>
  <c r="CN20" i="2"/>
  <c r="CM20" i="2"/>
  <c r="CK20" i="2"/>
  <c r="CF20" i="2"/>
  <c r="CE20" i="2"/>
  <c r="CD20" i="2"/>
  <c r="CO22" i="2"/>
  <c r="CB167" i="2"/>
  <c r="CO16" i="2"/>
  <c r="CN16" i="2"/>
  <c r="CL16" i="2"/>
  <c r="CM16" i="2"/>
  <c r="CK16" i="2"/>
  <c r="CF16" i="2"/>
  <c r="CP16" i="2"/>
  <c r="CE16" i="2"/>
  <c r="CD16" i="2"/>
  <c r="CC16" i="2"/>
  <c r="CA20" i="2"/>
  <c r="CK124" i="2"/>
  <c r="CA124" i="2"/>
  <c r="M124" i="2" s="1"/>
  <c r="CB20" i="2"/>
  <c r="AI46" i="2"/>
  <c r="CL163" i="2"/>
  <c r="CK163" i="2"/>
  <c r="CB163" i="2"/>
  <c r="CA163" i="2"/>
  <c r="S163" i="2" s="1"/>
  <c r="CA197" i="2"/>
  <c r="J197" i="2" s="1"/>
  <c r="CK57" i="2"/>
  <c r="CA57" i="2"/>
  <c r="J57" i="2" s="1"/>
  <c r="CM41" i="2"/>
  <c r="CF41" i="2"/>
  <c r="CL41" i="2"/>
  <c r="CK41" i="2"/>
  <c r="CE41" i="2"/>
  <c r="CD41" i="2"/>
  <c r="CO41" i="2"/>
  <c r="CP41" i="2"/>
  <c r="CB41" i="2"/>
  <c r="CC41" i="2"/>
  <c r="CA41" i="2"/>
  <c r="CN41" i="2"/>
  <c r="CM117" i="2"/>
  <c r="CL117" i="2"/>
  <c r="CK117" i="2"/>
  <c r="CC117" i="2"/>
  <c r="CB117" i="2"/>
  <c r="CA117" i="2"/>
  <c r="X117" i="2" s="1"/>
  <c r="CM44" i="2"/>
  <c r="CA81" i="2"/>
  <c r="J81" i="2" s="1"/>
  <c r="CA211" i="2"/>
  <c r="AI211" i="2" s="1"/>
  <c r="CK76" i="2"/>
  <c r="CA76" i="2"/>
  <c r="J76" i="2" s="1"/>
  <c r="CK12" i="2"/>
  <c r="CF12" i="2"/>
  <c r="CE12" i="2"/>
  <c r="CD12" i="2"/>
  <c r="CC12" i="2"/>
  <c r="CB12" i="2"/>
  <c r="CO12" i="2"/>
  <c r="CN12" i="2"/>
  <c r="CM12" i="2"/>
  <c r="CL12" i="2"/>
  <c r="CK183" i="2"/>
  <c r="CA183" i="2"/>
  <c r="J183" i="2" s="1"/>
  <c r="CA12" i="2"/>
  <c r="CA16" i="2"/>
  <c r="CC20" i="2"/>
  <c r="CA92" i="2"/>
  <c r="J92" i="2" s="1"/>
  <c r="CB16" i="2"/>
  <c r="CL20" i="2"/>
  <c r="CP17" i="2"/>
  <c r="CM17" i="2"/>
  <c r="CL17" i="2"/>
  <c r="CF17" i="2"/>
  <c r="CE17" i="2"/>
  <c r="CD17" i="2"/>
  <c r="CK17" i="2"/>
  <c r="CC17" i="2"/>
  <c r="CB17" i="2"/>
  <c r="CA17" i="2"/>
  <c r="CK190" i="2"/>
  <c r="CA190" i="2"/>
  <c r="J190" i="2" s="1"/>
  <c r="CK208" i="2"/>
  <c r="CA208" i="2"/>
  <c r="AI208" i="2" s="1"/>
  <c r="CK212" i="2"/>
  <c r="CA212" i="2"/>
  <c r="AI212" i="2" s="1"/>
  <c r="CA126" i="2"/>
  <c r="M126" i="2" s="1"/>
  <c r="CA154" i="2"/>
  <c r="S154" i="2" s="1"/>
  <c r="CL168" i="2"/>
  <c r="CK168" i="2"/>
  <c r="CB168" i="2"/>
  <c r="CA177" i="2"/>
  <c r="J177" i="2" s="1"/>
  <c r="CA198" i="2"/>
  <c r="J198" i="2" s="1"/>
  <c r="CA29" i="2"/>
  <c r="AI29" i="2" s="1"/>
  <c r="AI33" i="2"/>
  <c r="CO35" i="2"/>
  <c r="CN35" i="2"/>
  <c r="CP35" i="2"/>
  <c r="CM35" i="2"/>
  <c r="CL35" i="2"/>
  <c r="CK58" i="2"/>
  <c r="CA58" i="2"/>
  <c r="J58" i="2" s="1"/>
  <c r="CA65" i="2"/>
  <c r="J65" i="2" s="1"/>
  <c r="X118" i="2"/>
  <c r="CB154" i="2"/>
  <c r="CB29" i="2"/>
  <c r="CM31" i="2"/>
  <c r="CL31" i="2"/>
  <c r="CF31" i="2"/>
  <c r="CK31" i="2"/>
  <c r="CE31" i="2"/>
  <c r="CD31" i="2"/>
  <c r="AI31" i="2" s="1"/>
  <c r="CA39" i="2"/>
  <c r="AI39" i="2" s="1"/>
  <c r="AI43" i="2"/>
  <c r="CP45" i="2"/>
  <c r="CO45" i="2"/>
  <c r="CN45" i="2"/>
  <c r="CM45" i="2"/>
  <c r="CL45" i="2"/>
  <c r="CA93" i="2"/>
  <c r="J93" i="2" s="1"/>
  <c r="CA168" i="2"/>
  <c r="CE29" i="2"/>
  <c r="CF37" i="2"/>
  <c r="CF29" i="2"/>
  <c r="CF15" i="2"/>
  <c r="CM37" i="2"/>
  <c r="CL47" i="2"/>
  <c r="CL165" i="2"/>
  <c r="CK165" i="2"/>
  <c r="CB165" i="2"/>
  <c r="CA165" i="2"/>
  <c r="S165" i="2" s="1"/>
  <c r="CA179" i="2"/>
  <c r="J179" i="2" s="1"/>
  <c r="CA187" i="2"/>
  <c r="J187" i="2" s="1"/>
  <c r="CB19" i="2"/>
  <c r="CK67" i="2"/>
  <c r="CO51" i="2"/>
  <c r="CL51" i="2"/>
  <c r="CN51" i="2"/>
  <c r="CM51" i="2"/>
  <c r="CF51" i="2"/>
  <c r="CE51" i="2"/>
  <c r="CL155" i="2"/>
  <c r="CK155" i="2"/>
  <c r="CB155" i="2"/>
  <c r="CA155" i="2"/>
  <c r="S155" i="2" s="1"/>
  <c r="CK200" i="2"/>
  <c r="CA200" i="2"/>
  <c r="J200" i="2" s="1"/>
  <c r="CL37" i="2"/>
  <c r="CF39" i="2"/>
  <c r="CK47" i="2"/>
  <c r="CK72" i="2"/>
  <c r="CK193" i="2"/>
  <c r="CC25" i="2"/>
  <c r="CO13" i="2"/>
  <c r="B249" i="2" s="1"/>
  <c r="CP13" i="2"/>
  <c r="CN13" i="2"/>
  <c r="CM13" i="2"/>
  <c r="CL13" i="2"/>
  <c r="CA25" i="2"/>
  <c r="CK37" i="2"/>
  <c r="CE39" i="2"/>
  <c r="CF47" i="2"/>
  <c r="CB51" i="2"/>
  <c r="CA60" i="2"/>
  <c r="J60" i="2" s="1"/>
  <c r="CA83" i="2"/>
  <c r="J83" i="2" s="1"/>
  <c r="CB13" i="2"/>
  <c r="CK172" i="2"/>
  <c r="CC13" i="2"/>
  <c r="AI13" i="2" s="1"/>
  <c r="CB23" i="2"/>
  <c r="CF35" i="2"/>
  <c r="AI35" i="2" s="1"/>
  <c r="CK39" i="2"/>
  <c r="CA78" i="2"/>
  <c r="J78" i="2" s="1"/>
  <c r="CC23" i="2"/>
  <c r="CM29" i="2"/>
  <c r="CK35" i="2"/>
  <c r="CN37" i="2"/>
  <c r="CL39" i="2"/>
  <c r="CM47" i="2"/>
  <c r="CK49" i="2"/>
  <c r="CP51" i="2"/>
  <c r="CK128" i="2"/>
  <c r="CC19" i="2"/>
  <c r="CL49" i="2"/>
  <c r="CK122" i="2"/>
  <c r="CA161" i="2"/>
  <c r="CA173" i="2"/>
  <c r="J173" i="2" s="1"/>
  <c r="CK180" i="2"/>
  <c r="CA180" i="2"/>
  <c r="J180" i="2" s="1"/>
  <c r="CA194" i="2"/>
  <c r="J194" i="2" s="1"/>
  <c r="CA202" i="2"/>
  <c r="J202" i="2" s="1"/>
  <c r="CK214" i="2"/>
  <c r="CF13" i="2"/>
  <c r="CO28" i="2"/>
  <c r="CL28" i="2"/>
  <c r="CN28" i="2"/>
  <c r="CM28" i="2"/>
  <c r="CK28" i="2"/>
  <c r="CF28" i="2"/>
  <c r="CO29" i="2"/>
  <c r="CP42" i="2"/>
  <c r="CO42" i="2"/>
  <c r="CN42" i="2"/>
  <c r="CO47" i="2"/>
  <c r="CM49" i="2"/>
  <c r="CK61" i="2"/>
  <c r="CB116" i="2"/>
  <c r="CK210" i="2"/>
  <c r="A249" i="2"/>
  <c r="CO25" i="2"/>
  <c r="CL25" i="2"/>
  <c r="CM25" i="2"/>
  <c r="CK25" i="2"/>
  <c r="CF25" i="2"/>
  <c r="CE25" i="2"/>
  <c r="CE37" i="2"/>
  <c r="CD37" i="2"/>
  <c r="CC37" i="2"/>
  <c r="CB37" i="2"/>
  <c r="CA37" i="2"/>
  <c r="AI37" i="2" s="1"/>
  <c r="CK185" i="2"/>
  <c r="CA185" i="2"/>
  <c r="J185" i="2" s="1"/>
  <c r="CP23" i="2"/>
  <c r="CO23" i="2"/>
  <c r="CM23" i="2"/>
  <c r="CE47" i="2"/>
  <c r="CC47" i="2"/>
  <c r="CB47" i="2"/>
  <c r="CD47" i="2"/>
  <c r="CA47" i="2"/>
  <c r="AI47" i="2" s="1"/>
  <c r="CM19" i="2"/>
  <c r="CL19" i="2"/>
  <c r="CF19" i="2"/>
  <c r="CK19" i="2"/>
  <c r="CE19" i="2"/>
  <c r="CD19" i="2"/>
  <c r="CE15" i="2"/>
  <c r="CB15" i="2"/>
  <c r="CD15" i="2"/>
  <c r="CC15" i="2"/>
  <c r="CA15" i="2"/>
  <c r="CA23" i="2"/>
  <c r="CK29" i="2"/>
  <c r="CC51" i="2"/>
  <c r="CA19" i="2"/>
  <c r="CL29" i="2"/>
  <c r="CD51" i="2"/>
  <c r="CD13" i="2"/>
  <c r="CK15" i="2"/>
  <c r="CP25" i="2"/>
  <c r="CE13" i="2"/>
  <c r="CL15" i="2"/>
  <c r="CE23" i="2"/>
  <c r="CN29" i="2"/>
  <c r="CP32" i="2"/>
  <c r="CO32" i="2"/>
  <c r="CN32" i="2"/>
  <c r="CO37" i="2"/>
  <c r="CM39" i="2"/>
  <c r="CK45" i="2"/>
  <c r="CN47" i="2"/>
  <c r="CA73" i="2"/>
  <c r="J73" i="2" s="1"/>
  <c r="CA116" i="2"/>
  <c r="CK129" i="2"/>
  <c r="CA129" i="2"/>
  <c r="M129" i="2" s="1"/>
  <c r="CN39" i="2"/>
  <c r="CB161" i="2"/>
  <c r="CK215" i="2"/>
  <c r="CA215" i="2"/>
  <c r="AI215" i="2" s="1"/>
  <c r="CK13" i="2"/>
  <c r="CN15" i="2"/>
  <c r="CO19" i="2"/>
  <c r="CK23" i="2"/>
  <c r="CA26" i="2"/>
  <c r="AI26" i="2" s="1"/>
  <c r="CA32" i="2"/>
  <c r="AI32" i="2" s="1"/>
  <c r="CO38" i="2"/>
  <c r="CM38" i="2"/>
  <c r="CL38" i="2"/>
  <c r="CN38" i="2"/>
  <c r="CK38" i="2"/>
  <c r="CF38" i="2"/>
  <c r="AI38" i="2" s="1"/>
  <c r="CO39" i="2"/>
  <c r="CN49" i="2"/>
  <c r="CB52" i="2"/>
  <c r="AI52" i="2" s="1"/>
  <c r="CA68" i="2"/>
  <c r="J68" i="2" s="1"/>
  <c r="CA96" i="2"/>
  <c r="J96" i="2" s="1"/>
  <c r="CC116" i="2"/>
  <c r="CA157" i="2"/>
  <c r="S157" i="2" s="1"/>
  <c r="CK161" i="2"/>
  <c r="CA188" i="2"/>
  <c r="J188" i="2" s="1"/>
  <c r="CK195" i="2"/>
  <c r="CA195" i="2"/>
  <c r="J195" i="2" s="1"/>
  <c r="CO15" i="2"/>
  <c r="CP19" i="2"/>
  <c r="CL23" i="2"/>
  <c r="CB26" i="2"/>
  <c r="CA28" i="2"/>
  <c r="CB32" i="2"/>
  <c r="CK34" i="2"/>
  <c r="CD34" i="2"/>
  <c r="CF34" i="2"/>
  <c r="CE34" i="2"/>
  <c r="CC34" i="2"/>
  <c r="CB34" i="2"/>
  <c r="CA42" i="2"/>
  <c r="AI42" i="2" s="1"/>
  <c r="CO48" i="2"/>
  <c r="CL48" i="2"/>
  <c r="CN48" i="2"/>
  <c r="CM48" i="2"/>
  <c r="CK48" i="2"/>
  <c r="CF48" i="2"/>
  <c r="AI48" i="2" s="1"/>
  <c r="CO49" i="2"/>
  <c r="CA27" i="2"/>
  <c r="AI27" i="2" s="1"/>
  <c r="CA30" i="2"/>
  <c r="AI30" i="2" s="1"/>
  <c r="CB18" i="2"/>
  <c r="CB27" i="2"/>
  <c r="CB30" i="2"/>
  <c r="CB40" i="2"/>
  <c r="CB50" i="2"/>
  <c r="CA59" i="2"/>
  <c r="J59" i="2" s="1"/>
  <c r="CA64" i="2"/>
  <c r="J64" i="2" s="1"/>
  <c r="CA159" i="2"/>
  <c r="S159" i="2" s="1"/>
  <c r="CK162" i="2"/>
  <c r="CA171" i="2"/>
  <c r="J171" i="2" s="1"/>
  <c r="CA176" i="2"/>
  <c r="J176" i="2" s="1"/>
  <c r="CA181" i="2"/>
  <c r="J181" i="2" s="1"/>
  <c r="CA186" i="2"/>
  <c r="J186" i="2" s="1"/>
  <c r="CA191" i="2"/>
  <c r="J191" i="2" s="1"/>
  <c r="CA196" i="2"/>
  <c r="J196" i="2" s="1"/>
  <c r="CA201" i="2"/>
  <c r="J201" i="2" s="1"/>
  <c r="CA18" i="2"/>
  <c r="CA40" i="2"/>
  <c r="AI40" i="2" s="1"/>
  <c r="CA50" i="2"/>
  <c r="AI50" i="2" s="1"/>
  <c r="S161" i="2" l="1"/>
  <c r="AI16" i="2"/>
  <c r="AI34" i="2"/>
  <c r="AI12" i="2"/>
  <c r="X116" i="2"/>
  <c r="AI51" i="2"/>
  <c r="AI23" i="2"/>
  <c r="S167" i="2"/>
  <c r="AI18" i="2"/>
  <c r="AI19" i="2"/>
  <c r="AI15" i="2"/>
  <c r="S168" i="2"/>
  <c r="AI17" i="2"/>
  <c r="AI25" i="2"/>
  <c r="AI41" i="2"/>
  <c r="AI28" i="2"/>
  <c r="AI20" i="2"/>
  <c r="AI22" i="2"/>
  <c r="E215" i="1" l="1"/>
  <c r="D215" i="1"/>
  <c r="C215" i="1"/>
  <c r="E214" i="1"/>
  <c r="C214" i="1" s="1"/>
  <c r="D214" i="1"/>
  <c r="CA213" i="1"/>
  <c r="AI213" i="1" s="1"/>
  <c r="E213" i="1"/>
  <c r="C213" i="1" s="1"/>
  <c r="CK213" i="1" s="1"/>
  <c r="D213" i="1"/>
  <c r="CK212" i="1"/>
  <c r="CA212" i="1"/>
  <c r="AI212" i="1" s="1"/>
  <c r="E212" i="1"/>
  <c r="D212" i="1"/>
  <c r="C212" i="1"/>
  <c r="E211" i="1"/>
  <c r="D211" i="1"/>
  <c r="C211" i="1"/>
  <c r="E210" i="1"/>
  <c r="D210" i="1"/>
  <c r="C210" i="1"/>
  <c r="E209" i="1"/>
  <c r="D209" i="1"/>
  <c r="E208" i="1"/>
  <c r="D208" i="1"/>
  <c r="C208" i="1" s="1"/>
  <c r="I203" i="1"/>
  <c r="H203" i="1"/>
  <c r="G203" i="1"/>
  <c r="F203" i="1"/>
  <c r="E203" i="1"/>
  <c r="D203" i="1" s="1"/>
  <c r="CK202" i="1"/>
  <c r="J202" i="1"/>
  <c r="D202" i="1"/>
  <c r="CA202" i="1" s="1"/>
  <c r="CK201" i="1"/>
  <c r="CA201" i="1"/>
  <c r="J201" i="1"/>
  <c r="D201" i="1"/>
  <c r="D200" i="1"/>
  <c r="D199" i="1"/>
  <c r="CK199" i="1" s="1"/>
  <c r="D198" i="1"/>
  <c r="CK198" i="1" s="1"/>
  <c r="CK197" i="1"/>
  <c r="CA197" i="1"/>
  <c r="J197" i="1"/>
  <c r="D197" i="1"/>
  <c r="CK196" i="1"/>
  <c r="CA196" i="1"/>
  <c r="J196" i="1"/>
  <c r="D196" i="1"/>
  <c r="D195" i="1"/>
  <c r="CK194" i="1"/>
  <c r="D194" i="1"/>
  <c r="CA194" i="1" s="1"/>
  <c r="J194" i="1" s="1"/>
  <c r="D193" i="1"/>
  <c r="CK192" i="1"/>
  <c r="CA192" i="1"/>
  <c r="J192" i="1" s="1"/>
  <c r="D192" i="1"/>
  <c r="CK191" i="1"/>
  <c r="CA191" i="1"/>
  <c r="J191" i="1"/>
  <c r="D191" i="1"/>
  <c r="D190" i="1"/>
  <c r="CK189" i="1"/>
  <c r="CA189" i="1"/>
  <c r="J189" i="1"/>
  <c r="D189" i="1"/>
  <c r="D188" i="1"/>
  <c r="CK188" i="1" s="1"/>
  <c r="CA187" i="1"/>
  <c r="J187" i="1" s="1"/>
  <c r="D187" i="1"/>
  <c r="CK187" i="1" s="1"/>
  <c r="CK186" i="1"/>
  <c r="CA186" i="1"/>
  <c r="J186" i="1"/>
  <c r="D186" i="1"/>
  <c r="D185" i="1"/>
  <c r="D184" i="1"/>
  <c r="CK183" i="1"/>
  <c r="D183" i="1"/>
  <c r="CA183" i="1" s="1"/>
  <c r="J183" i="1" s="1"/>
  <c r="D182" i="1"/>
  <c r="CK181" i="1"/>
  <c r="CA181" i="1"/>
  <c r="J181" i="1"/>
  <c r="D181" i="1"/>
  <c r="D180" i="1"/>
  <c r="CK179" i="1"/>
  <c r="CA179" i="1"/>
  <c r="J179" i="1" s="1"/>
  <c r="D179" i="1"/>
  <c r="CK178" i="1"/>
  <c r="CA178" i="1"/>
  <c r="J178" i="1"/>
  <c r="D178" i="1"/>
  <c r="D177" i="1"/>
  <c r="CK177" i="1" s="1"/>
  <c r="CK176" i="1"/>
  <c r="CA176" i="1"/>
  <c r="J176" i="1"/>
  <c r="D176" i="1"/>
  <c r="D175" i="1"/>
  <c r="D174" i="1"/>
  <c r="D173" i="1"/>
  <c r="CK173" i="1" s="1"/>
  <c r="CK172" i="1"/>
  <c r="D172" i="1"/>
  <c r="CA172" i="1" s="1"/>
  <c r="J172" i="1" s="1"/>
  <c r="CK171" i="1"/>
  <c r="CA171" i="1"/>
  <c r="J171" i="1"/>
  <c r="D171" i="1"/>
  <c r="D168" i="1"/>
  <c r="CL167" i="1"/>
  <c r="CB167" i="1"/>
  <c r="CA167" i="1"/>
  <c r="S167" i="1" s="1"/>
  <c r="D167" i="1"/>
  <c r="CK167" i="1" s="1"/>
  <c r="CL166" i="1"/>
  <c r="CK166" i="1"/>
  <c r="CB166" i="1"/>
  <c r="D166" i="1"/>
  <c r="CA166" i="1" s="1"/>
  <c r="D165" i="1"/>
  <c r="CL164" i="1"/>
  <c r="CA164" i="1"/>
  <c r="D164" i="1"/>
  <c r="CK164" i="1" s="1"/>
  <c r="CB163" i="1"/>
  <c r="D163" i="1"/>
  <c r="CL162" i="1"/>
  <c r="CK162" i="1"/>
  <c r="CB162" i="1"/>
  <c r="CA162" i="1"/>
  <c r="S162" i="1" s="1"/>
  <c r="D162" i="1"/>
  <c r="D161" i="1"/>
  <c r="CL160" i="1"/>
  <c r="D160" i="1"/>
  <c r="CA160" i="1" s="1"/>
  <c r="CL159" i="1"/>
  <c r="CK159" i="1"/>
  <c r="CB159" i="1"/>
  <c r="CA159" i="1"/>
  <c r="S159" i="1"/>
  <c r="D159" i="1"/>
  <c r="D158" i="1"/>
  <c r="CL157" i="1"/>
  <c r="D157" i="1"/>
  <c r="CL156" i="1"/>
  <c r="CB156" i="1"/>
  <c r="CA156" i="1"/>
  <c r="S156" i="1" s="1"/>
  <c r="D156" i="1"/>
  <c r="CK156" i="1" s="1"/>
  <c r="CL155" i="1"/>
  <c r="D155" i="1"/>
  <c r="D154" i="1"/>
  <c r="CB153" i="1"/>
  <c r="CA153" i="1"/>
  <c r="S153" i="1" s="1"/>
  <c r="D153" i="1"/>
  <c r="CK153" i="1" s="1"/>
  <c r="CN149" i="1"/>
  <c r="CM149" i="1"/>
  <c r="CL149" i="1"/>
  <c r="CK149" i="1"/>
  <c r="CB149" i="1"/>
  <c r="CA149" i="1"/>
  <c r="I149" i="1"/>
  <c r="CN148" i="1"/>
  <c r="CM148" i="1"/>
  <c r="CL148" i="1"/>
  <c r="CK148" i="1"/>
  <c r="CB148" i="1"/>
  <c r="CA148" i="1"/>
  <c r="I148" i="1"/>
  <c r="B144" i="1"/>
  <c r="B143" i="1"/>
  <c r="B139" i="1"/>
  <c r="B138" i="1"/>
  <c r="B137" i="1"/>
  <c r="CK130" i="1"/>
  <c r="D130" i="1"/>
  <c r="CA130" i="1" s="1"/>
  <c r="M130" i="1" s="1"/>
  <c r="D129" i="1"/>
  <c r="CK128" i="1"/>
  <c r="CA128" i="1"/>
  <c r="M128" i="1"/>
  <c r="D128" i="1"/>
  <c r="D127" i="1"/>
  <c r="CK127" i="1" s="1"/>
  <c r="D126" i="1"/>
  <c r="CK126" i="1" s="1"/>
  <c r="D125" i="1"/>
  <c r="D124" i="1"/>
  <c r="D123" i="1"/>
  <c r="CK123" i="1" s="1"/>
  <c r="CK122" i="1"/>
  <c r="CA122" i="1"/>
  <c r="M122" i="1"/>
  <c r="D122" i="1"/>
  <c r="E118" i="1"/>
  <c r="CB118" i="1" s="1"/>
  <c r="E117" i="1"/>
  <c r="CM116" i="1"/>
  <c r="CL116" i="1"/>
  <c r="CK116" i="1"/>
  <c r="CC116" i="1"/>
  <c r="CB116" i="1"/>
  <c r="CA116" i="1"/>
  <c r="X116" i="1" s="1"/>
  <c r="E116" i="1"/>
  <c r="D112" i="1"/>
  <c r="D111" i="1"/>
  <c r="D109" i="1"/>
  <c r="D108" i="1"/>
  <c r="D107" i="1"/>
  <c r="I98" i="1"/>
  <c r="H98" i="1"/>
  <c r="G98" i="1"/>
  <c r="F98" i="1"/>
  <c r="E98" i="1"/>
  <c r="D97" i="1"/>
  <c r="CK97" i="1" s="1"/>
  <c r="D96" i="1"/>
  <c r="CK96" i="1" s="1"/>
  <c r="D95" i="1"/>
  <c r="CK95" i="1" s="1"/>
  <c r="D94" i="1"/>
  <c r="CK94" i="1" s="1"/>
  <c r="D93" i="1"/>
  <c r="D92" i="1"/>
  <c r="CK92" i="1" s="1"/>
  <c r="CK91" i="1"/>
  <c r="CA91" i="1"/>
  <c r="J91" i="1" s="1"/>
  <c r="D91" i="1"/>
  <c r="D90" i="1"/>
  <c r="CK90" i="1" s="1"/>
  <c r="D89" i="1"/>
  <c r="CK89" i="1" s="1"/>
  <c r="D88" i="1"/>
  <c r="CK88" i="1" s="1"/>
  <c r="D87" i="1"/>
  <c r="CA87" i="1" s="1"/>
  <c r="J87" i="1" s="1"/>
  <c r="D86" i="1"/>
  <c r="CK86" i="1" s="1"/>
  <c r="CK85" i="1"/>
  <c r="CA85" i="1"/>
  <c r="J85" i="1" s="1"/>
  <c r="D85" i="1"/>
  <c r="D84" i="1"/>
  <c r="CK84" i="1" s="1"/>
  <c r="D83" i="1"/>
  <c r="CK82" i="1"/>
  <c r="J82" i="1"/>
  <c r="D82" i="1"/>
  <c r="CA82" i="1" s="1"/>
  <c r="D81" i="1"/>
  <c r="CA81" i="1" s="1"/>
  <c r="J81" i="1" s="1"/>
  <c r="D80" i="1"/>
  <c r="CK80" i="1" s="1"/>
  <c r="D79" i="1"/>
  <c r="CA79" i="1" s="1"/>
  <c r="J79" i="1" s="1"/>
  <c r="D78" i="1"/>
  <c r="CK78" i="1" s="1"/>
  <c r="D77" i="1"/>
  <c r="CK77" i="1" s="1"/>
  <c r="CA76" i="1"/>
  <c r="J76" i="1"/>
  <c r="D76" i="1"/>
  <c r="CK76" i="1" s="1"/>
  <c r="D75" i="1"/>
  <c r="CK75" i="1" s="1"/>
  <c r="D74" i="1"/>
  <c r="CK74" i="1" s="1"/>
  <c r="D73" i="1"/>
  <c r="CK73" i="1" s="1"/>
  <c r="D72" i="1"/>
  <c r="D71" i="1"/>
  <c r="CK71" i="1" s="1"/>
  <c r="D70" i="1"/>
  <c r="CK70" i="1" s="1"/>
  <c r="D69" i="1"/>
  <c r="CA69" i="1" s="1"/>
  <c r="J69" i="1" s="1"/>
  <c r="D68" i="1"/>
  <c r="CK68" i="1" s="1"/>
  <c r="D67" i="1"/>
  <c r="CK67" i="1" s="1"/>
  <c r="D66" i="1"/>
  <c r="CA65" i="1"/>
  <c r="J65" i="1" s="1"/>
  <c r="D65" i="1"/>
  <c r="CK65" i="1" s="1"/>
  <c r="D64" i="1"/>
  <c r="CK64" i="1" s="1"/>
  <c r="D63" i="1"/>
  <c r="D62" i="1"/>
  <c r="CK62" i="1" s="1"/>
  <c r="D61" i="1"/>
  <c r="CK61" i="1" s="1"/>
  <c r="D60" i="1"/>
  <c r="CK60" i="1" s="1"/>
  <c r="D59" i="1"/>
  <c r="CK59" i="1" s="1"/>
  <c r="D58" i="1"/>
  <c r="D57" i="1"/>
  <c r="CK57" i="1" s="1"/>
  <c r="CK56" i="1"/>
  <c r="D56" i="1"/>
  <c r="CA56" i="1" s="1"/>
  <c r="J56" i="1" s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2" i="1"/>
  <c r="D51" i="1"/>
  <c r="CC51" i="1" s="1"/>
  <c r="D50" i="1"/>
  <c r="CM50" i="1" s="1"/>
  <c r="D49" i="1"/>
  <c r="CP49" i="1" s="1"/>
  <c r="D48" i="1"/>
  <c r="CE48" i="1" s="1"/>
  <c r="D47" i="1"/>
  <c r="CD47" i="1" s="1"/>
  <c r="D46" i="1"/>
  <c r="CL46" i="1" s="1"/>
  <c r="D45" i="1"/>
  <c r="CB45" i="1" s="1"/>
  <c r="D44" i="1"/>
  <c r="CF44" i="1" s="1"/>
  <c r="CR43" i="1"/>
  <c r="CQ43" i="1"/>
  <c r="CP43" i="1"/>
  <c r="D43" i="1"/>
  <c r="CO43" i="1" s="1"/>
  <c r="CP42" i="1"/>
  <c r="CO42" i="1"/>
  <c r="CN42" i="1"/>
  <c r="CM42" i="1"/>
  <c r="CL42" i="1"/>
  <c r="CH42" i="1"/>
  <c r="CG42" i="1"/>
  <c r="CF42" i="1"/>
  <c r="CE42" i="1"/>
  <c r="D42" i="1"/>
  <c r="D41" i="1"/>
  <c r="CP41" i="1" s="1"/>
  <c r="D40" i="1"/>
  <c r="CE40" i="1" s="1"/>
  <c r="D39" i="1"/>
  <c r="CM39" i="1" s="1"/>
  <c r="CQ38" i="1"/>
  <c r="D38" i="1"/>
  <c r="CR38" i="1" s="1"/>
  <c r="D37" i="1"/>
  <c r="CB37" i="1" s="1"/>
  <c r="D36" i="1"/>
  <c r="CL36" i="1" s="1"/>
  <c r="D35" i="1"/>
  <c r="CC35" i="1" s="1"/>
  <c r="D34" i="1"/>
  <c r="CR34" i="1" s="1"/>
  <c r="CM33" i="1"/>
  <c r="D33" i="1"/>
  <c r="CG33" i="1" s="1"/>
  <c r="D32" i="1"/>
  <c r="CR32" i="1" s="1"/>
  <c r="CB31" i="1"/>
  <c r="D31" i="1"/>
  <c r="CP31" i="1" s="1"/>
  <c r="CR30" i="1"/>
  <c r="CQ30" i="1"/>
  <c r="CE30" i="1"/>
  <c r="D30" i="1"/>
  <c r="CC30" i="1" s="1"/>
  <c r="D29" i="1"/>
  <c r="CL29" i="1" s="1"/>
  <c r="D28" i="1"/>
  <c r="D27" i="1"/>
  <c r="CB27" i="1" s="1"/>
  <c r="D26" i="1"/>
  <c r="CR26" i="1" s="1"/>
  <c r="CH25" i="1"/>
  <c r="CF25" i="1"/>
  <c r="CB25" i="1"/>
  <c r="D25" i="1"/>
  <c r="CR25" i="1" s="1"/>
  <c r="D24" i="1"/>
  <c r="CC24" i="1" s="1"/>
  <c r="D23" i="1"/>
  <c r="CN23" i="1" s="1"/>
  <c r="CE22" i="1"/>
  <c r="D22" i="1"/>
  <c r="CC22" i="1" s="1"/>
  <c r="D21" i="1"/>
  <c r="CP21" i="1" s="1"/>
  <c r="D20" i="1"/>
  <c r="CD20" i="1" s="1"/>
  <c r="CR19" i="1"/>
  <c r="CQ19" i="1"/>
  <c r="CP19" i="1"/>
  <c r="CO19" i="1"/>
  <c r="CF19" i="1"/>
  <c r="CE19" i="1"/>
  <c r="CD19" i="1"/>
  <c r="CC19" i="1"/>
  <c r="D19" i="1"/>
  <c r="CB19" i="1" s="1"/>
  <c r="D18" i="1"/>
  <c r="CO18" i="1" s="1"/>
  <c r="CR17" i="1"/>
  <c r="CQ17" i="1"/>
  <c r="CP17" i="1"/>
  <c r="CO17" i="1"/>
  <c r="CN17" i="1"/>
  <c r="CM17" i="1"/>
  <c r="CL17" i="1"/>
  <c r="CH17" i="1"/>
  <c r="CG17" i="1"/>
  <c r="CF17" i="1"/>
  <c r="CE17" i="1"/>
  <c r="CD17" i="1"/>
  <c r="D17" i="1"/>
  <c r="CC17" i="1" s="1"/>
  <c r="D16" i="1"/>
  <c r="CR16" i="1" s="1"/>
  <c r="D15" i="1"/>
  <c r="CE15" i="1" s="1"/>
  <c r="CR14" i="1"/>
  <c r="CQ14" i="1"/>
  <c r="CP14" i="1"/>
  <c r="CO14" i="1"/>
  <c r="D14" i="1"/>
  <c r="CF14" i="1" s="1"/>
  <c r="D13" i="1"/>
  <c r="CB13" i="1" s="1"/>
  <c r="CR12" i="1"/>
  <c r="CQ12" i="1"/>
  <c r="CP12" i="1"/>
  <c r="CO12" i="1"/>
  <c r="CN12" i="1"/>
  <c r="CM12" i="1"/>
  <c r="CL12" i="1"/>
  <c r="CH12" i="1"/>
  <c r="CG12" i="1"/>
  <c r="D12" i="1"/>
  <c r="CC12" i="1" s="1"/>
  <c r="D11" i="1"/>
  <c r="CE11" i="1" s="1"/>
  <c r="A5" i="1"/>
  <c r="A4" i="1"/>
  <c r="A3" i="1"/>
  <c r="A2" i="1"/>
  <c r="CA89" i="1" l="1"/>
  <c r="J89" i="1" s="1"/>
  <c r="CA60" i="1"/>
  <c r="J60" i="1" s="1"/>
  <c r="CK81" i="1"/>
  <c r="CA74" i="1"/>
  <c r="J74" i="1" s="1"/>
  <c r="CA96" i="1"/>
  <c r="J96" i="1" s="1"/>
  <c r="CA59" i="1"/>
  <c r="J59" i="1" s="1"/>
  <c r="CK69" i="1"/>
  <c r="CA71" i="1"/>
  <c r="J71" i="1" s="1"/>
  <c r="CA90" i="1"/>
  <c r="J90" i="1" s="1"/>
  <c r="CA73" i="1"/>
  <c r="J73" i="1" s="1"/>
  <c r="CA64" i="1"/>
  <c r="J64" i="1" s="1"/>
  <c r="CK79" i="1"/>
  <c r="CA84" i="1"/>
  <c r="J84" i="1" s="1"/>
  <c r="CK87" i="1"/>
  <c r="CA75" i="1"/>
  <c r="J75" i="1" s="1"/>
  <c r="CA94" i="1"/>
  <c r="J94" i="1" s="1"/>
  <c r="CA62" i="1"/>
  <c r="J62" i="1" s="1"/>
  <c r="CF22" i="1"/>
  <c r="CL22" i="1"/>
  <c r="CP22" i="1"/>
  <c r="CM22" i="1"/>
  <c r="CR22" i="1"/>
  <c r="CQ22" i="1"/>
  <c r="CD22" i="1"/>
  <c r="CG22" i="1"/>
  <c r="CN22" i="1"/>
  <c r="CH22" i="1"/>
  <c r="CO22" i="1"/>
  <c r="CD24" i="1"/>
  <c r="CF24" i="1"/>
  <c r="CG24" i="1"/>
  <c r="CH24" i="1"/>
  <c r="CL24" i="1"/>
  <c r="CC25" i="1"/>
  <c r="CD25" i="1"/>
  <c r="CM31" i="1"/>
  <c r="CQ31" i="1"/>
  <c r="CH30" i="1"/>
  <c r="CL30" i="1"/>
  <c r="CR31" i="1"/>
  <c r="CM30" i="1"/>
  <c r="CL31" i="1"/>
  <c r="CN30" i="1"/>
  <c r="CG30" i="1"/>
  <c r="CO30" i="1"/>
  <c r="CH31" i="1"/>
  <c r="CN31" i="1"/>
  <c r="CO31" i="1"/>
  <c r="CD30" i="1"/>
  <c r="CF30" i="1"/>
  <c r="CP30" i="1"/>
  <c r="CL38" i="1"/>
  <c r="CM38" i="1"/>
  <c r="CN38" i="1"/>
  <c r="CO38" i="1"/>
  <c r="CP38" i="1"/>
  <c r="CF35" i="1"/>
  <c r="CD35" i="1"/>
  <c r="CP35" i="1"/>
  <c r="CE35" i="1"/>
  <c r="CO35" i="1"/>
  <c r="CQ35" i="1"/>
  <c r="CN35" i="1"/>
  <c r="CH33" i="1"/>
  <c r="CM35" i="1"/>
  <c r="CR35" i="1"/>
  <c r="CL33" i="1"/>
  <c r="CB48" i="1"/>
  <c r="CR49" i="1"/>
  <c r="CC48" i="1"/>
  <c r="CL50" i="1"/>
  <c r="CD48" i="1"/>
  <c r="CO48" i="1"/>
  <c r="CE45" i="1"/>
  <c r="CN45" i="1"/>
  <c r="CE43" i="1"/>
  <c r="CO45" i="1"/>
  <c r="CP48" i="1"/>
  <c r="CG48" i="1"/>
  <c r="CM45" i="1"/>
  <c r="CF43" i="1"/>
  <c r="CP45" i="1"/>
  <c r="CQ48" i="1"/>
  <c r="CC43" i="1"/>
  <c r="CD43" i="1"/>
  <c r="CG43" i="1"/>
  <c r="CQ45" i="1"/>
  <c r="CR48" i="1"/>
  <c r="CH48" i="1"/>
  <c r="CL48" i="1"/>
  <c r="CL45" i="1"/>
  <c r="CN48" i="1"/>
  <c r="CH43" i="1"/>
  <c r="CR45" i="1"/>
  <c r="CF48" i="1"/>
  <c r="CL43" i="1"/>
  <c r="CM49" i="1"/>
  <c r="CN51" i="1"/>
  <c r="CC45" i="1"/>
  <c r="CD45" i="1"/>
  <c r="CM48" i="1"/>
  <c r="CM43" i="1"/>
  <c r="CB46" i="1"/>
  <c r="CN49" i="1"/>
  <c r="CB43" i="1"/>
  <c r="CN43" i="1"/>
  <c r="CO49" i="1"/>
  <c r="CG39" i="1"/>
  <c r="CL39" i="1"/>
  <c r="CH39" i="1"/>
  <c r="CO39" i="1"/>
  <c r="CB38" i="1"/>
  <c r="CP39" i="1"/>
  <c r="CN39" i="1"/>
  <c r="CC38" i="1"/>
  <c r="CQ39" i="1"/>
  <c r="CD38" i="1"/>
  <c r="CR39" i="1"/>
  <c r="CE38" i="1"/>
  <c r="CF38" i="1"/>
  <c r="CG38" i="1"/>
  <c r="CH38" i="1"/>
  <c r="CB34" i="1"/>
  <c r="CH34" i="1"/>
  <c r="CL34" i="1"/>
  <c r="CB36" i="1"/>
  <c r="CM34" i="1"/>
  <c r="CH36" i="1"/>
  <c r="CN34" i="1"/>
  <c r="CP34" i="1"/>
  <c r="CB33" i="1"/>
  <c r="CG35" i="1"/>
  <c r="CD34" i="1"/>
  <c r="CO34" i="1"/>
  <c r="CQ34" i="1"/>
  <c r="CD33" i="1"/>
  <c r="CH35" i="1"/>
  <c r="CL35" i="1"/>
  <c r="CF16" i="1"/>
  <c r="CG16" i="1"/>
  <c r="CL13" i="1"/>
  <c r="CB21" i="1"/>
  <c r="CD21" i="1"/>
  <c r="CH16" i="1"/>
  <c r="CE21" i="1"/>
  <c r="CC14" i="1"/>
  <c r="CN16" i="1"/>
  <c r="CL18" i="1"/>
  <c r="CH21" i="1"/>
  <c r="CB16" i="1"/>
  <c r="CD16" i="1"/>
  <c r="CE16" i="1"/>
  <c r="CD12" i="1"/>
  <c r="CD14" i="1"/>
  <c r="CO16" i="1"/>
  <c r="CN18" i="1"/>
  <c r="CL21" i="1"/>
  <c r="D53" i="1"/>
  <c r="CM13" i="1"/>
  <c r="CC21" i="1"/>
  <c r="CO13" i="1"/>
  <c r="CL16" i="1"/>
  <c r="CB18" i="1"/>
  <c r="CH18" i="1"/>
  <c r="CE12" i="1"/>
  <c r="CE14" i="1"/>
  <c r="CP16" i="1"/>
  <c r="CM21" i="1"/>
  <c r="CC16" i="1"/>
  <c r="CH13" i="1"/>
  <c r="CM16" i="1"/>
  <c r="CF12" i="1"/>
  <c r="CQ16" i="1"/>
  <c r="CN21" i="1"/>
  <c r="CA214" i="1"/>
  <c r="AI214" i="1" s="1"/>
  <c r="CK214" i="1"/>
  <c r="CA215" i="1"/>
  <c r="AI215" i="1" s="1"/>
  <c r="CK215" i="1"/>
  <c r="CO29" i="1"/>
  <c r="CP29" i="1"/>
  <c r="CB40" i="1"/>
  <c r="CH47" i="1"/>
  <c r="CL47" i="1"/>
  <c r="CK184" i="1"/>
  <c r="CA184" i="1"/>
  <c r="J184" i="1" s="1"/>
  <c r="CM52" i="1"/>
  <c r="CH52" i="1"/>
  <c r="CG52" i="1"/>
  <c r="CF52" i="1"/>
  <c r="CE52" i="1"/>
  <c r="CP52" i="1"/>
  <c r="CN52" i="1"/>
  <c r="CO52" i="1"/>
  <c r="CD52" i="1"/>
  <c r="CC52" i="1"/>
  <c r="CG26" i="1"/>
  <c r="CB47" i="1"/>
  <c r="CR52" i="1"/>
  <c r="CL26" i="1"/>
  <c r="CH40" i="1"/>
  <c r="CG40" i="1"/>
  <c r="CF40" i="1"/>
  <c r="CP40" i="1"/>
  <c r="CM40" i="1"/>
  <c r="CO40" i="1"/>
  <c r="CN40" i="1"/>
  <c r="CL40" i="1"/>
  <c r="CD40" i="1"/>
  <c r="CC40" i="1"/>
  <c r="CA92" i="1"/>
  <c r="J92" i="1" s="1"/>
  <c r="CR11" i="1"/>
  <c r="CQ11" i="1"/>
  <c r="CH11" i="1"/>
  <c r="CG11" i="1"/>
  <c r="CB15" i="1"/>
  <c r="AJ15" i="1" s="1"/>
  <c r="CP26" i="1"/>
  <c r="CK93" i="1"/>
  <c r="CA93" i="1"/>
  <c r="J93" i="1" s="1"/>
  <c r="CK125" i="1"/>
  <c r="CA125" i="1"/>
  <c r="M125" i="1" s="1"/>
  <c r="CC15" i="1"/>
  <c r="CQ26" i="1"/>
  <c r="CQ29" i="1"/>
  <c r="CK157" i="1"/>
  <c r="CB157" i="1"/>
  <c r="CC11" i="1"/>
  <c r="CQ40" i="1"/>
  <c r="CM47" i="1"/>
  <c r="CA86" i="1"/>
  <c r="J86" i="1" s="1"/>
  <c r="CD11" i="1"/>
  <c r="CM27" i="1"/>
  <c r="CL27" i="1"/>
  <c r="CH27" i="1"/>
  <c r="CG27" i="1"/>
  <c r="CF27" i="1"/>
  <c r="CR27" i="1"/>
  <c r="CC27" i="1"/>
  <c r="CQ27" i="1"/>
  <c r="CP27" i="1"/>
  <c r="CN27" i="1"/>
  <c r="CD27" i="1"/>
  <c r="CN36" i="1"/>
  <c r="CM36" i="1"/>
  <c r="CG36" i="1"/>
  <c r="CF36" i="1"/>
  <c r="CE36" i="1"/>
  <c r="CD36" i="1"/>
  <c r="CC36" i="1"/>
  <c r="CQ36" i="1"/>
  <c r="CP36" i="1"/>
  <c r="CR40" i="1"/>
  <c r="CA157" i="1"/>
  <c r="S157" i="1" s="1"/>
  <c r="CL163" i="1"/>
  <c r="CK163" i="1"/>
  <c r="CA163" i="1"/>
  <c r="S163" i="1" s="1"/>
  <c r="CE26" i="1"/>
  <c r="CD26" i="1"/>
  <c r="CB26" i="1"/>
  <c r="CC26" i="1"/>
  <c r="CO26" i="1"/>
  <c r="CN26" i="1"/>
  <c r="CB29" i="1"/>
  <c r="CQ52" i="1"/>
  <c r="CR15" i="1"/>
  <c r="CQ15" i="1"/>
  <c r="CP15" i="1"/>
  <c r="CO15" i="1"/>
  <c r="CN15" i="1"/>
  <c r="CM15" i="1"/>
  <c r="CL15" i="1"/>
  <c r="CH15" i="1"/>
  <c r="CF15" i="1"/>
  <c r="CG15" i="1"/>
  <c r="CD15" i="1"/>
  <c r="CN29" i="1"/>
  <c r="CM26" i="1"/>
  <c r="CE47" i="1"/>
  <c r="CK211" i="1"/>
  <c r="CA211" i="1"/>
  <c r="AI211" i="1" s="1"/>
  <c r="CR28" i="1"/>
  <c r="CO28" i="1"/>
  <c r="CQ28" i="1"/>
  <c r="CP28" i="1"/>
  <c r="CN28" i="1"/>
  <c r="CG28" i="1"/>
  <c r="CF28" i="1"/>
  <c r="CL161" i="1"/>
  <c r="CK161" i="1"/>
  <c r="CD44" i="1"/>
  <c r="CC44" i="1"/>
  <c r="CB44" i="1"/>
  <c r="CQ44" i="1"/>
  <c r="CR44" i="1"/>
  <c r="CP44" i="1"/>
  <c r="CO44" i="1"/>
  <c r="CL44" i="1"/>
  <c r="CN44" i="1"/>
  <c r="CM44" i="1"/>
  <c r="CG44" i="1"/>
  <c r="CH44" i="1"/>
  <c r="CE44" i="1"/>
  <c r="CH23" i="1"/>
  <c r="CG23" i="1"/>
  <c r="CF23" i="1"/>
  <c r="CD23" i="1"/>
  <c r="CC23" i="1"/>
  <c r="CR23" i="1"/>
  <c r="CP23" i="1"/>
  <c r="CQ23" i="1"/>
  <c r="CM23" i="1"/>
  <c r="CK210" i="1"/>
  <c r="CA210" i="1"/>
  <c r="AI210" i="1" s="1"/>
  <c r="CM29" i="1"/>
  <c r="CB161" i="1"/>
  <c r="CL168" i="1"/>
  <c r="CK168" i="1"/>
  <c r="CB168" i="1"/>
  <c r="CB41" i="1"/>
  <c r="CO36" i="1"/>
  <c r="CQ41" i="1"/>
  <c r="CA173" i="1"/>
  <c r="J173" i="1" s="1"/>
  <c r="CP11" i="1"/>
  <c r="CD28" i="1"/>
  <c r="CR36" i="1"/>
  <c r="CR41" i="1"/>
  <c r="CA118" i="1"/>
  <c r="X118" i="1" s="1"/>
  <c r="CK165" i="1"/>
  <c r="CB165" i="1"/>
  <c r="CA165" i="1"/>
  <c r="S165" i="1" s="1"/>
  <c r="CL165" i="1"/>
  <c r="CA161" i="1"/>
  <c r="CH26" i="1"/>
  <c r="CC47" i="1"/>
  <c r="CA123" i="1"/>
  <c r="M123" i="1" s="1"/>
  <c r="CB23" i="1"/>
  <c r="CM11" i="1"/>
  <c r="CN32" i="1"/>
  <c r="CM32" i="1"/>
  <c r="CH32" i="1"/>
  <c r="CL32" i="1"/>
  <c r="CG32" i="1"/>
  <c r="CQ32" i="1"/>
  <c r="CP32" i="1"/>
  <c r="CD32" i="1"/>
  <c r="CO32" i="1"/>
  <c r="CF32" i="1"/>
  <c r="CE32" i="1"/>
  <c r="CB32" i="1"/>
  <c r="CK72" i="1"/>
  <c r="CA72" i="1"/>
  <c r="J72" i="1" s="1"/>
  <c r="CQ51" i="1"/>
  <c r="CP51" i="1"/>
  <c r="CO51" i="1"/>
  <c r="CR51" i="1"/>
  <c r="CF51" i="1"/>
  <c r="CE51" i="1"/>
  <c r="CA88" i="1"/>
  <c r="J88" i="1" s="1"/>
  <c r="CK129" i="1"/>
  <c r="CA129" i="1"/>
  <c r="M129" i="1" s="1"/>
  <c r="CO11" i="1"/>
  <c r="CR20" i="1"/>
  <c r="CQ20" i="1"/>
  <c r="CO20" i="1"/>
  <c r="CP20" i="1"/>
  <c r="CN20" i="1"/>
  <c r="CM20" i="1"/>
  <c r="CL20" i="1"/>
  <c r="CG20" i="1"/>
  <c r="CE20" i="1"/>
  <c r="CH20" i="1"/>
  <c r="CF20" i="1"/>
  <c r="CC20" i="1"/>
  <c r="CC28" i="1"/>
  <c r="CC32" i="1"/>
  <c r="CB20" i="1"/>
  <c r="CE28" i="1"/>
  <c r="CR33" i="1"/>
  <c r="CO33" i="1"/>
  <c r="CQ33" i="1"/>
  <c r="CP33" i="1"/>
  <c r="CN33" i="1"/>
  <c r="CF33" i="1"/>
  <c r="CE33" i="1"/>
  <c r="CR37" i="1"/>
  <c r="CQ37" i="1"/>
  <c r="CP37" i="1"/>
  <c r="CM37" i="1"/>
  <c r="CO37" i="1"/>
  <c r="CN37" i="1"/>
  <c r="CL37" i="1"/>
  <c r="CG37" i="1"/>
  <c r="CE37" i="1"/>
  <c r="CH37" i="1"/>
  <c r="CF37" i="1"/>
  <c r="CC37" i="1"/>
  <c r="CD51" i="1"/>
  <c r="S166" i="1"/>
  <c r="CA174" i="1"/>
  <c r="J174" i="1" s="1"/>
  <c r="CK174" i="1"/>
  <c r="CL23" i="1"/>
  <c r="CA168" i="1"/>
  <c r="CK193" i="1"/>
  <c r="CA193" i="1"/>
  <c r="J193" i="1" s="1"/>
  <c r="CH28" i="1"/>
  <c r="CR29" i="1"/>
  <c r="CH29" i="1"/>
  <c r="CG29" i="1"/>
  <c r="CC29" i="1"/>
  <c r="CF29" i="1"/>
  <c r="CE29" i="1"/>
  <c r="CD29" i="1"/>
  <c r="CR47" i="1"/>
  <c r="CQ47" i="1"/>
  <c r="CP47" i="1"/>
  <c r="CO47" i="1"/>
  <c r="CN47" i="1"/>
  <c r="CG47" i="1"/>
  <c r="CF47" i="1"/>
  <c r="CK66" i="1"/>
  <c r="CA66" i="1"/>
  <c r="CF26" i="1"/>
  <c r="CA68" i="1"/>
  <c r="J68" i="1" s="1"/>
  <c r="CO41" i="1"/>
  <c r="CN41" i="1"/>
  <c r="CM41" i="1"/>
  <c r="CH41" i="1"/>
  <c r="CE41" i="1"/>
  <c r="CC41" i="1"/>
  <c r="CG41" i="1"/>
  <c r="CF41" i="1"/>
  <c r="CD41" i="1"/>
  <c r="CF11" i="1"/>
  <c r="CL41" i="1"/>
  <c r="CA80" i="1"/>
  <c r="J80" i="1" s="1"/>
  <c r="CN11" i="1"/>
  <c r="CB28" i="1"/>
  <c r="CM118" i="1"/>
  <c r="CK118" i="1"/>
  <c r="CL118" i="1"/>
  <c r="CC118" i="1"/>
  <c r="CG51" i="1"/>
  <c r="CK175" i="1"/>
  <c r="CA175" i="1"/>
  <c r="J175" i="1" s="1"/>
  <c r="CR21" i="1"/>
  <c r="CQ21" i="1"/>
  <c r="CO21" i="1"/>
  <c r="CG21" i="1"/>
  <c r="CF21" i="1"/>
  <c r="AJ21" i="1" s="1"/>
  <c r="CL28" i="1"/>
  <c r="CH51" i="1"/>
  <c r="S160" i="1"/>
  <c r="CK182" i="1"/>
  <c r="CA182" i="1"/>
  <c r="J182" i="1" s="1"/>
  <c r="CM28" i="1"/>
  <c r="CC33" i="1"/>
  <c r="CD37" i="1"/>
  <c r="CM51" i="1"/>
  <c r="CK58" i="1"/>
  <c r="CA58" i="1"/>
  <c r="J58" i="1" s="1"/>
  <c r="CL153" i="1"/>
  <c r="CD49" i="1"/>
  <c r="CC49" i="1"/>
  <c r="CB49" i="1"/>
  <c r="CH49" i="1"/>
  <c r="CE49" i="1"/>
  <c r="CG49" i="1"/>
  <c r="CF49" i="1"/>
  <c r="CK195" i="1"/>
  <c r="CA195" i="1"/>
  <c r="J195" i="1" s="1"/>
  <c r="CG13" i="1"/>
  <c r="CF13" i="1"/>
  <c r="CD13" i="1"/>
  <c r="CE13" i="1"/>
  <c r="CC13" i="1"/>
  <c r="CG18" i="1"/>
  <c r="CD18" i="1"/>
  <c r="CF18" i="1"/>
  <c r="CE18" i="1"/>
  <c r="CC18" i="1"/>
  <c r="CL49" i="1"/>
  <c r="CN13" i="1"/>
  <c r="CM18" i="1"/>
  <c r="CG25" i="1"/>
  <c r="AJ25" i="1" s="1"/>
  <c r="CO46" i="1"/>
  <c r="CN46" i="1"/>
  <c r="CM46" i="1"/>
  <c r="CH46" i="1"/>
  <c r="CG46" i="1"/>
  <c r="CE46" i="1"/>
  <c r="CF46" i="1"/>
  <c r="CD46" i="1"/>
  <c r="CQ49" i="1"/>
  <c r="CK190" i="1"/>
  <c r="CA190" i="1"/>
  <c r="J190" i="1" s="1"/>
  <c r="CL154" i="1"/>
  <c r="CK154" i="1"/>
  <c r="CA154" i="1"/>
  <c r="S154" i="1" s="1"/>
  <c r="CB154" i="1"/>
  <c r="CQ13" i="1"/>
  <c r="CP18" i="1"/>
  <c r="CM25" i="1"/>
  <c r="CC34" i="1"/>
  <c r="CC46" i="1"/>
  <c r="CK63" i="1"/>
  <c r="CA63" i="1"/>
  <c r="J63" i="1" s="1"/>
  <c r="CK155" i="1"/>
  <c r="CB155" i="1"/>
  <c r="CA155" i="1"/>
  <c r="S155" i="1" s="1"/>
  <c r="CH50" i="1"/>
  <c r="CG50" i="1"/>
  <c r="CF50" i="1"/>
  <c r="CR50" i="1"/>
  <c r="CQ50" i="1"/>
  <c r="CO50" i="1"/>
  <c r="CP50" i="1"/>
  <c r="CN50" i="1"/>
  <c r="CK83" i="1"/>
  <c r="CA83" i="1"/>
  <c r="J83" i="1" s="1"/>
  <c r="CA70" i="1"/>
  <c r="J70" i="1" s="1"/>
  <c r="CQ18" i="1"/>
  <c r="CN25" i="1"/>
  <c r="CB50" i="1"/>
  <c r="CM117" i="1"/>
  <c r="CL117" i="1"/>
  <c r="CK117" i="1"/>
  <c r="CN14" i="1"/>
  <c r="CH14" i="1"/>
  <c r="CM14" i="1"/>
  <c r="CL14" i="1"/>
  <c r="CG14" i="1"/>
  <c r="CR24" i="1"/>
  <c r="CN24" i="1"/>
  <c r="CQ24" i="1"/>
  <c r="CP24" i="1"/>
  <c r="CM24" i="1"/>
  <c r="CP25" i="1"/>
  <c r="CE34" i="1"/>
  <c r="CC50" i="1"/>
  <c r="CA97" i="1"/>
  <c r="CK185" i="1"/>
  <c r="CA185" i="1"/>
  <c r="J185" i="1" s="1"/>
  <c r="CL25" i="1"/>
  <c r="CR13" i="1"/>
  <c r="CP46" i="1"/>
  <c r="CN19" i="1"/>
  <c r="CM19" i="1"/>
  <c r="CL19" i="1"/>
  <c r="CH19" i="1"/>
  <c r="CG19" i="1"/>
  <c r="AJ19" i="1" s="1"/>
  <c r="CQ25" i="1"/>
  <c r="CF34" i="1"/>
  <c r="CQ46" i="1"/>
  <c r="CD50" i="1"/>
  <c r="CA57" i="1"/>
  <c r="J57" i="1" s="1"/>
  <c r="CA77" i="1"/>
  <c r="J77" i="1" s="1"/>
  <c r="CB117" i="1"/>
  <c r="CB160" i="1"/>
  <c r="CB164" i="1"/>
  <c r="S164" i="1" s="1"/>
  <c r="CA198" i="1"/>
  <c r="J198" i="1" s="1"/>
  <c r="CP13" i="1"/>
  <c r="CK208" i="1"/>
  <c r="CA208" i="1"/>
  <c r="AI208" i="1" s="1"/>
  <c r="CR18" i="1"/>
  <c r="CA117" i="1"/>
  <c r="CB14" i="1"/>
  <c r="CB24" i="1"/>
  <c r="AJ24" i="1" s="1"/>
  <c r="CG31" i="1"/>
  <c r="CF31" i="1"/>
  <c r="CE31" i="1"/>
  <c r="CD31" i="1"/>
  <c r="CC31" i="1"/>
  <c r="CG34" i="1"/>
  <c r="CR46" i="1"/>
  <c r="CE50" i="1"/>
  <c r="D98" i="1"/>
  <c r="CC117" i="1"/>
  <c r="CA126" i="1"/>
  <c r="M126" i="1" s="1"/>
  <c r="CK160" i="1"/>
  <c r="CK124" i="1"/>
  <c r="CA124" i="1"/>
  <c r="M124" i="1" s="1"/>
  <c r="CK180" i="1"/>
  <c r="CA180" i="1"/>
  <c r="J180" i="1" s="1"/>
  <c r="CR42" i="1"/>
  <c r="CQ42" i="1"/>
  <c r="CL158" i="1"/>
  <c r="CK158" i="1"/>
  <c r="CB42" i="1"/>
  <c r="CA61" i="1"/>
  <c r="J61" i="1" s="1"/>
  <c r="CA158" i="1"/>
  <c r="CA177" i="1"/>
  <c r="J177" i="1" s="1"/>
  <c r="CA188" i="1"/>
  <c r="J188" i="1" s="1"/>
  <c r="CA199" i="1"/>
  <c r="J199" i="1" s="1"/>
  <c r="CD39" i="1"/>
  <c r="CC39" i="1"/>
  <c r="CB39" i="1"/>
  <c r="CB12" i="1"/>
  <c r="AJ12" i="1" s="1"/>
  <c r="CB17" i="1"/>
  <c r="AJ17" i="1" s="1"/>
  <c r="CB22" i="1"/>
  <c r="CB30" i="1"/>
  <c r="CB35" i="1"/>
  <c r="CE39" i="1"/>
  <c r="CC42" i="1"/>
  <c r="CH45" i="1"/>
  <c r="CG45" i="1"/>
  <c r="CF45" i="1"/>
  <c r="AJ45" i="1" s="1"/>
  <c r="CA67" i="1"/>
  <c r="J67" i="1" s="1"/>
  <c r="CA78" i="1"/>
  <c r="J78" i="1" s="1"/>
  <c r="CA95" i="1"/>
  <c r="J95" i="1" s="1"/>
  <c r="CA127" i="1"/>
  <c r="M127" i="1" s="1"/>
  <c r="CB158" i="1"/>
  <c r="CF39" i="1"/>
  <c r="CD42" i="1"/>
  <c r="CK200" i="1"/>
  <c r="CA200" i="1"/>
  <c r="J200" i="1" s="1"/>
  <c r="C209" i="1"/>
  <c r="AJ22" i="1" l="1"/>
  <c r="AJ30" i="1"/>
  <c r="AJ27" i="1"/>
  <c r="AJ38" i="1"/>
  <c r="AJ35" i="1"/>
  <c r="AJ48" i="1"/>
  <c r="AJ52" i="1"/>
  <c r="AJ43" i="1"/>
  <c r="AJ44" i="1"/>
  <c r="AJ51" i="1"/>
  <c r="AJ32" i="1"/>
  <c r="AJ36" i="1"/>
  <c r="AJ13" i="1"/>
  <c r="AJ16" i="1"/>
  <c r="AJ49" i="1"/>
  <c r="AJ29" i="1"/>
  <c r="CA209" i="1"/>
  <c r="AI209" i="1" s="1"/>
  <c r="CK209" i="1"/>
  <c r="B249" i="1" s="1"/>
  <c r="S158" i="1"/>
  <c r="AJ18" i="1"/>
  <c r="AJ23" i="1"/>
  <c r="AJ26" i="1"/>
  <c r="AJ47" i="1"/>
  <c r="AJ33" i="1"/>
  <c r="S168" i="1"/>
  <c r="AJ42" i="1"/>
  <c r="AJ31" i="1"/>
  <c r="AJ28" i="1"/>
  <c r="AJ11" i="1"/>
  <c r="AJ37" i="1"/>
  <c r="AJ20" i="1"/>
  <c r="AJ41" i="1"/>
  <c r="AJ50" i="1"/>
  <c r="AJ46" i="1"/>
  <c r="S161" i="1"/>
  <c r="A249" i="1"/>
  <c r="AJ34" i="1"/>
  <c r="AJ40" i="1"/>
  <c r="AJ14" i="1"/>
  <c r="X117" i="1"/>
  <c r="AJ39" i="1"/>
</calcChain>
</file>

<file path=xl/sharedStrings.xml><?xml version="1.0" encoding="utf-8"?>
<sst xmlns="http://schemas.openxmlformats.org/spreadsheetml/2006/main" count="5470" uniqueCount="225">
  <si>
    <t>SERVICIO DE SALUD</t>
  </si>
  <si>
    <t>REM-27.  EDUCACIÓN PARA LA SALUD</t>
  </si>
  <si>
    <t>SECCIÓN A: PERSONAS QUE INGRESAN A EDUCACIÓN GRUPAL SEGÚN ÁREAS TEMÁTICAS Y EDAD</t>
  </si>
  <si>
    <t>ÁREAS TEMÁTICAS DE PREVENCIÓN</t>
  </si>
  <si>
    <t>TOTAL</t>
  </si>
  <si>
    <t>Madre, Padre o Cuidador de:</t>
  </si>
  <si>
    <t>RANGO ETARIO</t>
  </si>
  <si>
    <t>Gestantes</t>
  </si>
  <si>
    <t>Familias en Riesgo</t>
  </si>
  <si>
    <t>Pueblos Originarios</t>
  </si>
  <si>
    <t>Migrantes</t>
  </si>
  <si>
    <t>Espacios Amigables/ Adolescentes</t>
  </si>
  <si>
    <t>TRANS</t>
  </si>
  <si>
    <t>Niños, niñas, adolescentes y jóvenes SENAME</t>
  </si>
  <si>
    <t>Niños, niñas, adolescentes y jóvenes Mejor Niñez</t>
  </si>
  <si>
    <t>Menos de 1 año</t>
  </si>
  <si>
    <t>Niños 12 - 23 meses</t>
  </si>
  <si>
    <t>Niños de 2 - 5 años</t>
  </si>
  <si>
    <t>Niños de 6 - 9 años</t>
  </si>
  <si>
    <t>Niños de 10 - 14 años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</si>
  <si>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</si>
  <si>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</si>
  <si>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</si>
  <si>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</si>
  <si>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</si>
  <si>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</si>
  <si>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</si>
  <si>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</si>
  <si>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</si>
  <si>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</si>
  <si>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</si>
  <si>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</si>
  <si>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</si>
  <si>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</si>
  <si>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</si>
  <si>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>APS</t>
  </si>
  <si>
    <t>Nivel Secundario</t>
  </si>
  <si>
    <t>Nivel Terciario</t>
  </si>
  <si>
    <t>Masculino</t>
  </si>
  <si>
    <t>Femenino</t>
  </si>
  <si>
    <t>Educación en grupo</t>
  </si>
  <si>
    <t xml:space="preserve">Estimulación desarrollo psicomotor </t>
  </si>
  <si>
    <t>Nutrición</t>
  </si>
  <si>
    <t>Riesgo de malnutrición por exceso</t>
  </si>
  <si>
    <t>Malnutrición por exceso</t>
  </si>
  <si>
    <t>Malnutrición de déficit</t>
  </si>
  <si>
    <t>Sin riesgo de malnutrición</t>
  </si>
  <si>
    <t>Prevención de IRA - ERA</t>
  </si>
  <si>
    <t>Prevención de accidentes</t>
  </si>
  <si>
    <t>Salud buco-dental</t>
  </si>
  <si>
    <t>Prevención violencia de género</t>
  </si>
  <si>
    <t>Salud Sexual y reproductiva</t>
  </si>
  <si>
    <t>Mujeres</t>
  </si>
  <si>
    <t>Hombres</t>
  </si>
  <si>
    <t>Talleres de climaterio</t>
  </si>
  <si>
    <t>Educación prenatal (Nutrición-lactancia-crianza-autocuidado-preparación parto y otros)</t>
  </si>
  <si>
    <t>Visita guiada a la maternidad</t>
  </si>
  <si>
    <t>Primigesta</t>
  </si>
  <si>
    <t>Multípara</t>
  </si>
  <si>
    <t>Promoción de salud mental</t>
  </si>
  <si>
    <t>Promoción del desarrollo infantil temprano</t>
  </si>
  <si>
    <t>Del lenguaje</t>
  </si>
  <si>
    <t>Motor</t>
  </si>
  <si>
    <t>Otros</t>
  </si>
  <si>
    <t>Habilidades parentales</t>
  </si>
  <si>
    <t>Nadie es perfecto</t>
  </si>
  <si>
    <t>Familias fuertes</t>
  </si>
  <si>
    <t>Apoyo madre a madre</t>
  </si>
  <si>
    <t>Prevención de salud mental</t>
  </si>
  <si>
    <t>Prevención suicidio</t>
  </si>
  <si>
    <t>Prevención trastorno mental</t>
  </si>
  <si>
    <t>Prevención alcohol y drogas</t>
  </si>
  <si>
    <t>Antitabáquica (excluye REM 23)</t>
  </si>
  <si>
    <t>Prevención de la transmisión vertical de VIH-Sífilis</t>
  </si>
  <si>
    <t>Otras áreas temáticas</t>
  </si>
  <si>
    <t>Educación especial en adulto mayor</t>
  </si>
  <si>
    <t>Estimulación de memoria</t>
  </si>
  <si>
    <t>Prevención de caídas</t>
  </si>
  <si>
    <t>Estimulación de actividad física</t>
  </si>
  <si>
    <t>Auto cuidado</t>
  </si>
  <si>
    <t>Otras temáticas</t>
  </si>
  <si>
    <t>Uso racional de medicamentos</t>
  </si>
  <si>
    <t>Resistencia antimicrobianos</t>
  </si>
  <si>
    <t xml:space="preserve">Capacitación a Cuidadores  PADDS </t>
  </si>
  <si>
    <t>Autocuidado del Cuidador/a</t>
  </si>
  <si>
    <t>Cuidados de la persona con Dependencia</t>
  </si>
  <si>
    <t>⁠Redes y sistemas de apoyo a la diada del cuidado</t>
  </si>
  <si>
    <t>Cuidados de fin de vida y duelo</t>
  </si>
  <si>
    <t xml:space="preserve">Educación en seguridad vial </t>
  </si>
  <si>
    <t>SECCIÓN B: ACTIVIDADES DE EDUCACIÓN PARA LA SALUD SEGÚN PERSONAL QUE LAS REALIZA (SESIONES)</t>
  </si>
  <si>
    <t>Un profesional</t>
  </si>
  <si>
    <t xml:space="preserve">Dos o más profesionales </t>
  </si>
  <si>
    <t xml:space="preserve">Un profesional y un Técnico en Enfermería </t>
  </si>
  <si>
    <t xml:space="preserve">Técnico en Enfermería </t>
  </si>
  <si>
    <t xml:space="preserve">Facilitador/a Intercultural Pueblos Originarios </t>
  </si>
  <si>
    <t>Salud sexual y reproductiva</t>
  </si>
  <si>
    <t xml:space="preserve">Hombres </t>
  </si>
  <si>
    <t>SECCIÓN C: EDUCACIÓN GRUPAL A GESTANTES DE ALTO RIESGO OBSTÉTRICO (Nivel Secundario)</t>
  </si>
  <si>
    <t>TEMAS</t>
  </si>
  <si>
    <t>Total de sesiones</t>
  </si>
  <si>
    <t>Autocuidado según patología</t>
  </si>
  <si>
    <t>Preparación para el parto</t>
  </si>
  <si>
    <t>Taller de educación prenatal</t>
  </si>
  <si>
    <t>SECCIÓN D: TALLERES PROGRAMA "MÁS A.M AUTOVALENTES"</t>
  </si>
  <si>
    <t>TIPO DE TALLER</t>
  </si>
  <si>
    <t>Nº de sesiones</t>
  </si>
  <si>
    <t xml:space="preserve">N° de sesiones según Modalidad </t>
  </si>
  <si>
    <t>Nº de Participantes</t>
  </si>
  <si>
    <t>Presencial  Espacios comunitarios</t>
  </si>
  <si>
    <t xml:space="preserve">Presencial Domicilio </t>
  </si>
  <si>
    <t>Remota</t>
  </si>
  <si>
    <t>Estimulación de funciones motoras y prevención de caídas</t>
  </si>
  <si>
    <t>Estimulación de funciones congnitivas</t>
  </si>
  <si>
    <t>Autocuidado y estilos de vida saludables</t>
  </si>
  <si>
    <t xml:space="preserve">                                                                                FORMATO DE TALLER </t>
  </si>
  <si>
    <t xml:space="preserve">Grupal </t>
  </si>
  <si>
    <t>Individual</t>
  </si>
  <si>
    <t>SECCIÓN E: TALLERES PROGRAMA ELIGE VIDA SANA</t>
  </si>
  <si>
    <t>TALLER</t>
  </si>
  <si>
    <t>Madre, padre o cuidador de:</t>
  </si>
  <si>
    <t>Post Parto</t>
  </si>
  <si>
    <t>Menores de 1 año</t>
  </si>
  <si>
    <t>Menor de 2 años</t>
  </si>
  <si>
    <t>2 - 4 años</t>
  </si>
  <si>
    <t>5 - 9 años</t>
  </si>
  <si>
    <t>Círculo de actividad física</t>
  </si>
  <si>
    <t>Círculo de vida sana</t>
  </si>
  <si>
    <t>Actividades masivas</t>
  </si>
  <si>
    <t>SECCIÓN F: INTERVENCIONES POR PATRÓN DE CONSUMO DE ALCOHOL, TABACO Y OTRAS DROGAS</t>
  </si>
  <si>
    <t>TIPO DE INTERVENCIÓN</t>
  </si>
  <si>
    <t>Nº de intervenciones</t>
  </si>
  <si>
    <t>SEXO</t>
  </si>
  <si>
    <t>10-14 años</t>
  </si>
  <si>
    <t>15-19 años</t>
  </si>
  <si>
    <t>20-24 años</t>
  </si>
  <si>
    <t>25-44 años</t>
  </si>
  <si>
    <t>45-64 años</t>
  </si>
  <si>
    <t>65 o más años</t>
  </si>
  <si>
    <t>Intervención Mínima
(Bajo riesgo)</t>
  </si>
  <si>
    <t>Alcohol</t>
  </si>
  <si>
    <t>Tabaco</t>
  </si>
  <si>
    <t>Drogas</t>
  </si>
  <si>
    <t>Intervención breve o motivacional
(Riesgo)</t>
  </si>
  <si>
    <t>Intervención referida asistida
(Perjudicial o dependencia)</t>
  </si>
  <si>
    <t>SECCIÓN G: PERSONAS QUE INGRESAN A TALLERES PARA PADRES DEL PROGRAMA DE APOYO A LA SALUD MENTAL INFANTIL (PASMI)</t>
  </si>
  <si>
    <t>CONCEPTO</t>
  </si>
  <si>
    <t>Total de Padres, Madres o Cuidadores de 5 a 9 años</t>
  </si>
  <si>
    <t>Total de talleres</t>
  </si>
  <si>
    <t>Taller Nadie es Perfecto (PASMI)</t>
  </si>
  <si>
    <t>SECCIÓN H: ORGANIZACIONES SOCIALES DE LA RED DEL PROGRAMA MÁS ADULTOS MAYORES AUTOVALENTES</t>
  </si>
  <si>
    <t>POR TIPO DE ORGANIZACIÓN</t>
  </si>
  <si>
    <t>N° Total de Organizaciones</t>
  </si>
  <si>
    <t>Clubes de Adultos Mayores</t>
  </si>
  <si>
    <t>Centros de Madres</t>
  </si>
  <si>
    <t>Clubes Deportivos</t>
  </si>
  <si>
    <t>Uniones Comunales de Adultos Mayores</t>
  </si>
  <si>
    <t>Junta de Vecinos</t>
  </si>
  <si>
    <t>Organizaciones Informales</t>
  </si>
  <si>
    <t>Otras organizaciones Formales</t>
  </si>
  <si>
    <t>Organizaciones ingresadas al programa de estimulación funcional del programa más adultos mayores autovalentes</t>
  </si>
  <si>
    <t>Organizaciones con lideres comunitarios capacitados por el programa más adultos mayores autovalentes</t>
  </si>
  <si>
    <t>N° de lideres Capacitados por tipo de organización</t>
  </si>
  <si>
    <t>SECCIÓN I: SERVICIOS DE LA RED DEL PROGRAMA MÁS ADULTOS MAYORES AUTOVALENTES</t>
  </si>
  <si>
    <t>N° Total de Servicios</t>
  </si>
  <si>
    <t>POR TIPO DE SERVICIO</t>
  </si>
  <si>
    <t xml:space="preserve">Unidad Municipal de Personas Mayores </t>
  </si>
  <si>
    <t>Unidad Municipal de Atención Social</t>
  </si>
  <si>
    <t>Unidad Municipal de Deportes</t>
  </si>
  <si>
    <t>Unidad Municipal Turismo</t>
  </si>
  <si>
    <t>Unidad Municipal Educación</t>
  </si>
  <si>
    <t>Biblioteca Municipal</t>
  </si>
  <si>
    <t>Unidad Cultural Municipal</t>
  </si>
  <si>
    <t>Otras Unidades Municipales</t>
  </si>
  <si>
    <t>Escuelas o Colegios</t>
  </si>
  <si>
    <t>Universidades</t>
  </si>
  <si>
    <t>Otras Unidades externas al Municipio</t>
  </si>
  <si>
    <t>Servicios Locales con oferta programática para personas mayores (total o parcial)</t>
  </si>
  <si>
    <t>Servicios locales con planes intersectoriales para el fomento del autocuidado y estimulación funcional del desarrollo junto al Programa Más Adultos Mayores Autovalentes</t>
  </si>
  <si>
    <t xml:space="preserve">SECCIÓN J: TALLERES GRUPALES  DE LACTANCIA MATERNA EN ATENCIÓN PRIMARIA </t>
  </si>
  <si>
    <t>Nº de talleres</t>
  </si>
  <si>
    <t xml:space="preserve"> De 0 a 29 días</t>
  </si>
  <si>
    <t>De 1 mes a 2 meses 29 días</t>
  </si>
  <si>
    <t>De 3 meses a 5 meses 29 días</t>
  </si>
  <si>
    <t>De 6 meses a 11 meses 29 días</t>
  </si>
  <si>
    <t>Número de Talleres de Lactancia Materna realizada en Atención Primaria a menores de un año</t>
  </si>
  <si>
    <t>Número de participantes de Talleres de Lactancia Materna en Atención Primaria a Menores de un año</t>
  </si>
  <si>
    <t>SECCIÓN K: INTERVENCIONES POSTERIOR AL TAMIZAJE DE SALUD MENTAL</t>
  </si>
  <si>
    <t>POR RANGO ETARIO</t>
  </si>
  <si>
    <t>0-4 años</t>
  </si>
  <si>
    <t>5-9 años</t>
  </si>
  <si>
    <t>25-29 años</t>
  </si>
  <si>
    <t>30-44 años</t>
  </si>
  <si>
    <t>45-59 años</t>
  </si>
  <si>
    <t xml:space="preserve">60 a 64 años </t>
  </si>
  <si>
    <t>65-69 años</t>
  </si>
  <si>
    <t>70-79 años</t>
  </si>
  <si>
    <t>Consejería en contexto de tamizaje</t>
  </si>
  <si>
    <t>Nº DE M-CHAT-R/F</t>
  </si>
  <si>
    <t>Nº de Cuestionario PSC-17</t>
  </si>
  <si>
    <t>Nº de Cuestionario PSC-Y-17</t>
  </si>
  <si>
    <t>N° de Cuestionario PHQ-9 modificado para Adolescentes</t>
  </si>
  <si>
    <t xml:space="preserve">N° de Cuestionario PHQ-9 para Adultos </t>
  </si>
  <si>
    <t>N° de Escala CAPE-P15</t>
  </si>
  <si>
    <t xml:space="preserve">N° de escala de Columbia </t>
  </si>
  <si>
    <t>N° de Escala de Depresión Geriatríca de YESAVAGE GDS-15</t>
  </si>
  <si>
    <t>Referencia asistida en contexto de tamizaje</t>
  </si>
  <si>
    <t>SECCIÓN L: ACTIVIDADES DE EDUCACIÓN PARA LA SALUD SEGÚN PERSONAL QUE LAS REALIZA (SESIONES) (PRAIS) (Contenidas en Sección B)</t>
  </si>
  <si>
    <t>Un Profesional</t>
  </si>
  <si>
    <t>SECCIÓN M: EDUCACIÓN PARA PROGRAMA DE SALUD CARDIOVASCULAR</t>
  </si>
  <si>
    <t xml:space="preserve"> </t>
  </si>
  <si>
    <t>TIPO DE EDUCACIÓN</t>
  </si>
  <si>
    <t>PROFESIONAL/OTROS</t>
  </si>
  <si>
    <t>POR RANGO ETARIO Y SEXO</t>
  </si>
  <si>
    <t>Beneficiarios</t>
  </si>
  <si>
    <t>80 y mas años</t>
  </si>
  <si>
    <t>Ambos Sexos</t>
  </si>
  <si>
    <t>Médico/a</t>
  </si>
  <si>
    <t>Enfermera/o</t>
  </si>
  <si>
    <t>Nutricionista</t>
  </si>
  <si>
    <t>Podóloga/o Clínico</t>
  </si>
  <si>
    <t>Técnico en Enfermería</t>
  </si>
  <si>
    <t>Otros profesionales</t>
  </si>
  <si>
    <t>Taller grupal</t>
  </si>
  <si>
    <t>Equipo multidisciplinario</t>
  </si>
  <si>
    <t>Sólo un profesional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</si>
</sst>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Aptos Narrow"/>
      <family val="2"/>
      <scheme val="minor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Verdana"/>
      <family val="2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rgb="FF999999"/>
      </patternFill>
    </fill>
    <fill>
      <patternFill patternType="solid">
        <fgColor rgb="FFFFFFCC"/>
        <bgColor rgb="FF999999"/>
      </patternFill>
    </fill>
    <fill>
      <patternFill patternType="solid">
        <fgColor rgb="FFBFBFBF"/>
        <bgColor rgb="FFFFFFCC"/>
      </patternFill>
    </fill>
    <fill>
      <patternFill patternType="solid">
        <fgColor rgb="FFB4C6E7"/>
        <bgColor indexed="64"/>
      </patternFill>
    </fill>
  </fills>
  <borders count="44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rgb="FF000000"/>
      </right>
      <top style="hair">
        <color auto="1"/>
      </top>
      <bottom style="thin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 style="thin">
        <color rgb="FF000000"/>
      </bottom>
      <diagonal/>
    </border>
    <border>
      <left/>
      <right style="double">
        <color indexed="64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double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rgb="FF000000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9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12" fillId="0" borderId="0"/>
    <xf numFmtId="0" fontId="15" fillId="3" borderId="2" applyNumberFormat="0" applyFont="0" applyAlignment="0" applyProtection="0"/>
  </cellStyleXfs>
  <cellXfs count="1526">
    <xf numFmtId="0" fontId="0" fillId="0" borderId="0" xfId="0"/>
    <xf numFmtId="1" fontId="2" fillId="4" borderId="0" xfId="0" applyNumberFormat="1" applyFont="1" applyFill="1"/>
    <xf numFmtId="1" fontId="3" fillId="0" borderId="0" xfId="0" applyNumberFormat="1" applyFont="1" applyAlignment="1">
      <alignment horizontal="center" vertical="center" wrapText="1"/>
    </xf>
    <xf numFmtId="1" fontId="4" fillId="4" borderId="3" xfId="0" applyNumberFormat="1" applyFont="1" applyFill="1" applyBorder="1"/>
    <xf numFmtId="1" fontId="4" fillId="4" borderId="0" xfId="0" applyNumberFormat="1" applyFont="1" applyFill="1" applyAlignment="1">
      <alignment wrapText="1"/>
    </xf>
    <xf numFmtId="1" fontId="4" fillId="4" borderId="0" xfId="0" applyNumberFormat="1" applyFont="1" applyFill="1"/>
    <xf numFmtId="1" fontId="5" fillId="4" borderId="0" xfId="0" applyNumberFormat="1" applyFont="1" applyFill="1"/>
    <xf numFmtId="1" fontId="6" fillId="4" borderId="0" xfId="0" applyNumberFormat="1" applyFont="1" applyFill="1"/>
    <xf numFmtId="0" fontId="6" fillId="0" borderId="0" xfId="0" applyFont="1"/>
    <xf numFmtId="1" fontId="7" fillId="0" borderId="4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11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" fontId="7" fillId="0" borderId="1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/>
    <xf numFmtId="1" fontId="7" fillId="0" borderId="15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16" xfId="0" applyNumberFormat="1" applyFont="1" applyBorder="1" applyAlignment="1">
      <alignment horizontal="center" vertical="center"/>
    </xf>
    <xf numFmtId="1" fontId="7" fillId="0" borderId="17" xfId="0" applyNumberFormat="1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21" xfId="0" applyNumberFormat="1" applyFont="1" applyBorder="1" applyAlignment="1">
      <alignment horizontal="center" vertical="center" wrapText="1"/>
    </xf>
    <xf numFmtId="1" fontId="7" fillId="0" borderId="22" xfId="0" applyNumberFormat="1" applyFont="1" applyBorder="1" applyAlignment="1">
      <alignment horizontal="center" vertical="center" wrapText="1"/>
    </xf>
    <xf numFmtId="1" fontId="7" fillId="0" borderId="23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1" fontId="7" fillId="0" borderId="24" xfId="0" applyNumberFormat="1" applyFont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center" vertical="center" wrapText="1"/>
    </xf>
    <xf numFmtId="1" fontId="7" fillId="0" borderId="26" xfId="0" applyNumberFormat="1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left" vertical="center"/>
    </xf>
    <xf numFmtId="1" fontId="7" fillId="0" borderId="4" xfId="0" applyNumberFormat="1" applyFont="1" applyBorder="1" applyAlignment="1">
      <alignment horizontal="left" wrapText="1"/>
    </xf>
    <xf numFmtId="1" fontId="7" fillId="0" borderId="6" xfId="0" applyNumberFormat="1" applyFont="1" applyBorder="1" applyAlignment="1">
      <alignment horizontal="left" wrapText="1"/>
    </xf>
    <xf numFmtId="1" fontId="7" fillId="0" borderId="7" xfId="0" applyNumberFormat="1" applyFont="1" applyBorder="1"/>
    <xf numFmtId="1" fontId="7" fillId="5" borderId="18" xfId="0" applyNumberFormat="1" applyFont="1" applyFill="1" applyBorder="1" applyProtection="1">
      <protection locked="0"/>
    </xf>
    <xf numFmtId="1" fontId="7" fillId="5" borderId="13" xfId="0" applyNumberFormat="1" applyFont="1" applyFill="1" applyBorder="1" applyProtection="1">
      <protection locked="0"/>
    </xf>
    <xf numFmtId="1" fontId="7" fillId="6" borderId="27" xfId="0" applyNumberFormat="1" applyFont="1" applyFill="1" applyBorder="1"/>
    <xf numFmtId="1" fontId="7" fillId="6" borderId="14" xfId="0" applyNumberFormat="1" applyFont="1" applyFill="1" applyBorder="1"/>
    <xf numFmtId="1" fontId="7" fillId="6" borderId="13" xfId="0" applyNumberFormat="1" applyFont="1" applyFill="1" applyBorder="1"/>
    <xf numFmtId="1" fontId="7" fillId="6" borderId="28" xfId="0" applyNumberFormat="1" applyFont="1" applyFill="1" applyBorder="1"/>
    <xf numFmtId="1" fontId="7" fillId="6" borderId="29" xfId="0" applyNumberFormat="1" applyFont="1" applyFill="1" applyBorder="1"/>
    <xf numFmtId="1" fontId="7" fillId="6" borderId="12" xfId="0" applyNumberFormat="1" applyFont="1" applyFill="1" applyBorder="1"/>
    <xf numFmtId="1" fontId="7" fillId="5" borderId="30" xfId="0" applyNumberFormat="1" applyFont="1" applyFill="1" applyBorder="1" applyProtection="1">
      <protection locked="0"/>
    </xf>
    <xf numFmtId="1" fontId="7" fillId="5" borderId="31" xfId="0" applyNumberFormat="1" applyFont="1" applyFill="1" applyBorder="1" applyProtection="1">
      <protection locked="0"/>
    </xf>
    <xf numFmtId="1" fontId="7" fillId="5" borderId="32" xfId="0" applyNumberFormat="1" applyFont="1" applyFill="1" applyBorder="1" applyProtection="1">
      <protection locked="0"/>
    </xf>
    <xf numFmtId="1" fontId="7" fillId="5" borderId="33" xfId="0" applyNumberFormat="1" applyFont="1" applyFill="1" applyBorder="1" applyProtection="1">
      <protection locked="0"/>
    </xf>
    <xf numFmtId="0" fontId="0" fillId="8" borderId="0" xfId="0" applyFill="1"/>
    <xf numFmtId="1" fontId="0" fillId="9" borderId="0" xfId="0" applyNumberFormat="1" applyFill="1"/>
    <xf numFmtId="0" fontId="0" fillId="0" borderId="0" xfId="0" applyAlignment="1">
      <alignment vertical="center"/>
    </xf>
    <xf numFmtId="0" fontId="0" fillId="10" borderId="0" xfId="0" applyFill="1"/>
    <xf numFmtId="1" fontId="0" fillId="11" borderId="0" xfId="0" applyNumberFormat="1" applyFill="1"/>
    <xf numFmtId="1" fontId="7" fillId="0" borderId="34" xfId="0" applyNumberFormat="1" applyFont="1" applyBorder="1" applyAlignment="1">
      <alignment horizontal="left" vertical="center"/>
    </xf>
    <xf numFmtId="1" fontId="7" fillId="0" borderId="33" xfId="0" applyNumberFormat="1" applyFont="1" applyBorder="1" applyAlignment="1">
      <alignment vertical="center" wrapText="1"/>
    </xf>
    <xf numFmtId="1" fontId="7" fillId="0" borderId="35" xfId="0" applyNumberFormat="1" applyFont="1" applyBorder="1"/>
    <xf numFmtId="1" fontId="7" fillId="5" borderId="36" xfId="0" applyNumberFormat="1" applyFont="1" applyFill="1" applyBorder="1" applyProtection="1">
      <protection locked="0"/>
    </xf>
    <xf numFmtId="1" fontId="7" fillId="12" borderId="30" xfId="0" applyNumberFormat="1" applyFont="1" applyFill="1" applyBorder="1"/>
    <xf numFmtId="1" fontId="7" fillId="12" borderId="36" xfId="0" applyNumberFormat="1" applyFont="1" applyFill="1" applyBorder="1"/>
    <xf numFmtId="1" fontId="7" fillId="5" borderId="38" xfId="0" applyNumberFormat="1" applyFont="1" applyFill="1" applyBorder="1" applyProtection="1">
      <protection locked="0"/>
    </xf>
    <xf numFmtId="1" fontId="7" fillId="0" borderId="39" xfId="0" applyNumberFormat="1" applyFont="1" applyBorder="1" applyAlignment="1">
      <alignment horizontal="left" vertical="center"/>
    </xf>
    <xf numFmtId="1" fontId="7" fillId="0" borderId="40" xfId="0" applyNumberFormat="1" applyFont="1" applyBorder="1"/>
    <xf numFmtId="1" fontId="7" fillId="5" borderId="41" xfId="0" applyNumberFormat="1" applyFont="1" applyFill="1" applyBorder="1" applyProtection="1">
      <protection locked="0"/>
    </xf>
    <xf numFmtId="1" fontId="7" fillId="5" borderId="42" xfId="0" applyNumberFormat="1" applyFont="1" applyFill="1" applyBorder="1" applyProtection="1">
      <protection locked="0"/>
    </xf>
    <xf numFmtId="1" fontId="7" fillId="5" borderId="43" xfId="0" applyNumberFormat="1" applyFont="1" applyFill="1" applyBorder="1" applyProtection="1">
      <protection locked="0"/>
    </xf>
    <xf numFmtId="1" fontId="7" fillId="5" borderId="44" xfId="0" applyNumberFormat="1" applyFont="1" applyFill="1" applyBorder="1" applyProtection="1">
      <protection locked="0"/>
    </xf>
    <xf numFmtId="1" fontId="7" fillId="7" borderId="45" xfId="0" applyNumberFormat="1" applyFont="1" applyFill="1" applyBorder="1" applyProtection="1">
      <protection locked="0"/>
    </xf>
    <xf numFmtId="1" fontId="7" fillId="12" borderId="46" xfId="0" applyNumberFormat="1" applyFont="1" applyFill="1" applyBorder="1"/>
    <xf numFmtId="1" fontId="7" fillId="12" borderId="44" xfId="0" applyNumberFormat="1" applyFont="1" applyFill="1" applyBorder="1"/>
    <xf numFmtId="1" fontId="7" fillId="5" borderId="47" xfId="0" applyNumberFormat="1" applyFont="1" applyFill="1" applyBorder="1" applyProtection="1">
      <protection locked="0"/>
    </xf>
    <xf numFmtId="1" fontId="7" fillId="5" borderId="48" xfId="0" applyNumberFormat="1" applyFont="1" applyFill="1" applyBorder="1" applyProtection="1">
      <protection locked="0"/>
    </xf>
    <xf numFmtId="1" fontId="7" fillId="0" borderId="40" xfId="0" applyNumberFormat="1" applyFont="1" applyBorder="1" applyAlignment="1">
      <alignment horizontal="left" vertical="center"/>
    </xf>
    <xf numFmtId="1" fontId="7" fillId="5" borderId="49" xfId="0" applyNumberFormat="1" applyFont="1" applyFill="1" applyBorder="1" applyProtection="1">
      <protection locked="0"/>
    </xf>
    <xf numFmtId="1" fontId="7" fillId="5" borderId="46" xfId="0" applyNumberFormat="1" applyFont="1" applyFill="1" applyBorder="1" applyProtection="1">
      <protection locked="0"/>
    </xf>
    <xf numFmtId="1" fontId="7" fillId="5" borderId="50" xfId="0" applyNumberFormat="1" applyFont="1" applyFill="1" applyBorder="1" applyProtection="1">
      <protection locked="0"/>
    </xf>
    <xf numFmtId="1" fontId="7" fillId="7" borderId="51" xfId="0" applyNumberFormat="1" applyFont="1" applyFill="1" applyBorder="1" applyProtection="1">
      <protection locked="0"/>
    </xf>
    <xf numFmtId="1" fontId="7" fillId="5" borderId="52" xfId="0" applyNumberFormat="1" applyFont="1" applyFill="1" applyBorder="1" applyProtection="1">
      <protection locked="0"/>
    </xf>
    <xf numFmtId="1" fontId="7" fillId="5" borderId="39" xfId="0" applyNumberFormat="1" applyFont="1" applyFill="1" applyBorder="1" applyProtection="1">
      <protection locked="0"/>
    </xf>
    <xf numFmtId="1" fontId="7" fillId="0" borderId="17" xfId="0" applyNumberFormat="1" applyFont="1" applyBorder="1" applyAlignment="1">
      <alignment horizontal="left" vertical="center"/>
    </xf>
    <xf numFmtId="1" fontId="7" fillId="0" borderId="17" xfId="0" applyNumberFormat="1" applyFont="1" applyBorder="1" applyAlignment="1">
      <alignment horizontal="left" vertical="center"/>
    </xf>
    <xf numFmtId="1" fontId="7" fillId="0" borderId="17" xfId="0" applyNumberFormat="1" applyFont="1" applyBorder="1"/>
    <xf numFmtId="1" fontId="7" fillId="5" borderId="53" xfId="0" applyNumberFormat="1" applyFont="1" applyFill="1" applyBorder="1" applyProtection="1">
      <protection locked="0"/>
    </xf>
    <xf numFmtId="1" fontId="7" fillId="5" borderId="25" xfId="0" applyNumberFormat="1" applyFont="1" applyFill="1" applyBorder="1" applyProtection="1">
      <protection locked="0"/>
    </xf>
    <xf numFmtId="1" fontId="7" fillId="5" borderId="26" xfId="0" applyNumberFormat="1" applyFont="1" applyFill="1" applyBorder="1" applyProtection="1">
      <protection locked="0"/>
    </xf>
    <xf numFmtId="1" fontId="7" fillId="5" borderId="54" xfId="0" applyNumberFormat="1" applyFont="1" applyFill="1" applyBorder="1" applyProtection="1">
      <protection locked="0"/>
    </xf>
    <xf numFmtId="1" fontId="7" fillId="7" borderId="55" xfId="0" applyNumberFormat="1" applyFont="1" applyFill="1" applyBorder="1" applyProtection="1">
      <protection locked="0"/>
    </xf>
    <xf numFmtId="1" fontId="7" fillId="12" borderId="25" xfId="0" applyNumberFormat="1" applyFont="1" applyFill="1" applyBorder="1"/>
    <xf numFmtId="1" fontId="7" fillId="12" borderId="54" xfId="0" applyNumberFormat="1" applyFont="1" applyFill="1" applyBorder="1"/>
    <xf numFmtId="1" fontId="7" fillId="5" borderId="24" xfId="0" applyNumberFormat="1" applyFont="1" applyFill="1" applyBorder="1" applyProtection="1">
      <protection locked="0"/>
    </xf>
    <xf numFmtId="1" fontId="7" fillId="5" borderId="16" xfId="0" applyNumberFormat="1" applyFont="1" applyFill="1" applyBorder="1" applyProtection="1">
      <protection locked="0"/>
    </xf>
    <xf numFmtId="1" fontId="7" fillId="0" borderId="56" xfId="0" applyNumberFormat="1" applyFont="1" applyBorder="1" applyAlignment="1">
      <alignment horizontal="left" vertical="center"/>
    </xf>
    <xf numFmtId="1" fontId="7" fillId="0" borderId="48" xfId="0" applyNumberFormat="1" applyFont="1" applyBorder="1" applyAlignment="1">
      <alignment horizontal="left" vertical="center"/>
    </xf>
    <xf numFmtId="1" fontId="7" fillId="0" borderId="57" xfId="0" applyNumberFormat="1" applyFont="1" applyBorder="1"/>
    <xf numFmtId="1" fontId="7" fillId="5" borderId="45" xfId="0" applyNumberFormat="1" applyFont="1" applyFill="1" applyBorder="1" applyProtection="1">
      <protection locked="0"/>
    </xf>
    <xf numFmtId="1" fontId="7" fillId="5" borderId="58" xfId="0" applyNumberFormat="1" applyFont="1" applyFill="1" applyBorder="1" applyProtection="1">
      <protection locked="0"/>
    </xf>
    <xf numFmtId="1" fontId="7" fillId="7" borderId="47" xfId="0" applyNumberFormat="1" applyFont="1" applyFill="1" applyBorder="1" applyProtection="1">
      <protection locked="0"/>
    </xf>
    <xf numFmtId="1" fontId="7" fillId="12" borderId="42" xfId="0" applyNumberFormat="1" applyFont="1" applyFill="1" applyBorder="1"/>
    <xf numFmtId="1" fontId="7" fillId="12" borderId="59" xfId="0" applyNumberFormat="1" applyFont="1" applyFill="1" applyBorder="1"/>
    <xf numFmtId="1" fontId="7" fillId="0" borderId="60" xfId="0" applyNumberFormat="1" applyFont="1" applyBorder="1" applyAlignment="1">
      <alignment horizontal="left" vertical="center"/>
    </xf>
    <xf numFmtId="1" fontId="7" fillId="0" borderId="39" xfId="0" applyNumberFormat="1" applyFont="1" applyBorder="1" applyAlignment="1">
      <alignment horizontal="left" vertical="center"/>
    </xf>
    <xf numFmtId="1" fontId="7" fillId="5" borderId="51" xfId="0" applyNumberFormat="1" applyFont="1" applyFill="1" applyBorder="1" applyProtection="1">
      <protection locked="0"/>
    </xf>
    <xf numFmtId="1" fontId="7" fillId="5" borderId="61" xfId="0" applyNumberFormat="1" applyFont="1" applyFill="1" applyBorder="1" applyProtection="1">
      <protection locked="0"/>
    </xf>
    <xf numFmtId="1" fontId="7" fillId="7" borderId="52" xfId="0" applyNumberFormat="1" applyFont="1" applyFill="1" applyBorder="1" applyProtection="1">
      <protection locked="0"/>
    </xf>
    <xf numFmtId="1" fontId="7" fillId="0" borderId="62" xfId="0" applyNumberFormat="1" applyFont="1" applyBorder="1" applyAlignment="1">
      <alignment horizontal="left" vertical="center"/>
    </xf>
    <xf numFmtId="1" fontId="7" fillId="0" borderId="63" xfId="0" applyNumberFormat="1" applyFont="1" applyBorder="1" applyAlignment="1">
      <alignment horizontal="left" vertical="center"/>
    </xf>
    <xf numFmtId="1" fontId="7" fillId="0" borderId="64" xfId="0" applyNumberFormat="1" applyFont="1" applyBorder="1"/>
    <xf numFmtId="1" fontId="7" fillId="5" borderId="65" xfId="0" applyNumberFormat="1" applyFont="1" applyFill="1" applyBorder="1" applyProtection="1">
      <protection locked="0"/>
    </xf>
    <xf numFmtId="1" fontId="7" fillId="5" borderId="66" xfId="0" applyNumberFormat="1" applyFont="1" applyFill="1" applyBorder="1" applyProtection="1">
      <protection locked="0"/>
    </xf>
    <xf numFmtId="1" fontId="7" fillId="5" borderId="67" xfId="0" applyNumberFormat="1" applyFont="1" applyFill="1" applyBorder="1" applyProtection="1">
      <protection locked="0"/>
    </xf>
    <xf numFmtId="1" fontId="7" fillId="5" borderId="68" xfId="0" applyNumberFormat="1" applyFont="1" applyFill="1" applyBorder="1" applyProtection="1">
      <protection locked="0"/>
    </xf>
    <xf numFmtId="1" fontId="7" fillId="5" borderId="69" xfId="0" applyNumberFormat="1" applyFont="1" applyFill="1" applyBorder="1" applyProtection="1">
      <protection locked="0"/>
    </xf>
    <xf numFmtId="1" fontId="7" fillId="5" borderId="70" xfId="0" applyNumberFormat="1" applyFont="1" applyFill="1" applyBorder="1" applyProtection="1">
      <protection locked="0"/>
    </xf>
    <xf numFmtId="1" fontId="7" fillId="5" borderId="71" xfId="0" applyNumberFormat="1" applyFont="1" applyFill="1" applyBorder="1" applyProtection="1">
      <protection locked="0"/>
    </xf>
    <xf numFmtId="1" fontId="7" fillId="5" borderId="72" xfId="0" applyNumberFormat="1" applyFont="1" applyFill="1" applyBorder="1" applyProtection="1">
      <protection locked="0"/>
    </xf>
    <xf numFmtId="1" fontId="7" fillId="0" borderId="7" xfId="0" applyNumberFormat="1" applyFont="1" applyBorder="1" applyAlignment="1">
      <alignment horizontal="left" vertical="center" wrapText="1"/>
    </xf>
    <xf numFmtId="1" fontId="7" fillId="0" borderId="35" xfId="0" applyNumberFormat="1" applyFont="1" applyBorder="1" applyAlignment="1">
      <alignment vertical="center"/>
    </xf>
    <xf numFmtId="1" fontId="7" fillId="6" borderId="73" xfId="0" applyNumberFormat="1" applyFont="1" applyFill="1" applyBorder="1"/>
    <xf numFmtId="1" fontId="7" fillId="6" borderId="74" xfId="0" applyNumberFormat="1" applyFont="1" applyFill="1" applyBorder="1"/>
    <xf numFmtId="1" fontId="7" fillId="6" borderId="63" xfId="0" applyNumberFormat="1" applyFont="1" applyFill="1" applyBorder="1"/>
    <xf numFmtId="1" fontId="7" fillId="5" borderId="37" xfId="0" applyNumberFormat="1" applyFont="1" applyFill="1" applyBorder="1" applyProtection="1">
      <protection locked="0"/>
    </xf>
    <xf numFmtId="1" fontId="7" fillId="5" borderId="75" xfId="0" applyNumberFormat="1" applyFont="1" applyFill="1" applyBorder="1" applyProtection="1">
      <protection locked="0"/>
    </xf>
    <xf numFmtId="1" fontId="7" fillId="0" borderId="17" xfId="0" applyNumberFormat="1" applyFont="1" applyBorder="1" applyAlignment="1">
      <alignment horizontal="left" vertical="center" wrapText="1"/>
    </xf>
    <xf numFmtId="1" fontId="7" fillId="0" borderId="64" xfId="0" applyNumberFormat="1" applyFont="1" applyBorder="1" applyAlignment="1">
      <alignment horizontal="left" vertical="center"/>
    </xf>
    <xf numFmtId="1" fontId="7" fillId="6" borderId="45" xfId="0" applyNumberFormat="1" applyFont="1" applyFill="1" applyBorder="1"/>
    <xf numFmtId="1" fontId="7" fillId="6" borderId="42" xfId="0" applyNumberFormat="1" applyFont="1" applyFill="1" applyBorder="1"/>
    <xf numFmtId="1" fontId="7" fillId="6" borderId="76" xfId="0" applyNumberFormat="1" applyFont="1" applyFill="1" applyBorder="1"/>
    <xf numFmtId="1" fontId="7" fillId="0" borderId="77" xfId="0" applyNumberFormat="1" applyFont="1" applyBorder="1" applyAlignment="1">
      <alignment horizontal="left" vertical="center" wrapText="1"/>
    </xf>
    <xf numFmtId="1" fontId="7" fillId="0" borderId="78" xfId="0" applyNumberFormat="1" applyFont="1" applyBorder="1" applyAlignment="1">
      <alignment horizontal="left" vertical="center" wrapText="1"/>
    </xf>
    <xf numFmtId="1" fontId="7" fillId="0" borderId="79" xfId="0" applyNumberFormat="1" applyFont="1" applyBorder="1"/>
    <xf numFmtId="1" fontId="7" fillId="5" borderId="80" xfId="0" applyNumberFormat="1" applyFont="1" applyFill="1" applyBorder="1" applyProtection="1">
      <protection locked="0"/>
    </xf>
    <xf numFmtId="1" fontId="7" fillId="5" borderId="74" xfId="0" applyNumberFormat="1" applyFont="1" applyFill="1" applyBorder="1" applyProtection="1">
      <protection locked="0"/>
    </xf>
    <xf numFmtId="1" fontId="7" fillId="6" borderId="81" xfId="0" applyNumberFormat="1" applyFont="1" applyFill="1" applyBorder="1"/>
    <xf numFmtId="1" fontId="7" fillId="5" borderId="82" xfId="0" applyNumberFormat="1" applyFont="1" applyFill="1" applyBorder="1" applyProtection="1">
      <protection locked="0"/>
    </xf>
    <xf numFmtId="1" fontId="7" fillId="5" borderId="83" xfId="0" applyNumberFormat="1" applyFont="1" applyFill="1" applyBorder="1" applyProtection="1">
      <protection locked="0"/>
    </xf>
    <xf numFmtId="1" fontId="7" fillId="12" borderId="84" xfId="0" applyNumberFormat="1" applyFont="1" applyFill="1" applyBorder="1"/>
    <xf numFmtId="1" fontId="7" fillId="5" borderId="73" xfId="0" applyNumberFormat="1" applyFont="1" applyFill="1" applyBorder="1" applyProtection="1">
      <protection locked="0"/>
    </xf>
    <xf numFmtId="1" fontId="7" fillId="5" borderId="63" xfId="0" applyNumberFormat="1" applyFont="1" applyFill="1" applyBorder="1" applyProtection="1">
      <protection locked="0"/>
    </xf>
    <xf numFmtId="1" fontId="0" fillId="8" borderId="0" xfId="0" applyNumberFormat="1" applyFill="1"/>
    <xf numFmtId="1" fontId="7" fillId="0" borderId="35" xfId="0" applyNumberFormat="1" applyFont="1" applyBorder="1" applyAlignment="1">
      <alignment horizontal="left" vertical="center" wrapText="1"/>
    </xf>
    <xf numFmtId="1" fontId="7" fillId="6" borderId="32" xfId="0" applyNumberFormat="1" applyFont="1" applyFill="1" applyBorder="1"/>
    <xf numFmtId="1" fontId="7" fillId="6" borderId="30" xfId="0" applyNumberFormat="1" applyFont="1" applyFill="1" applyBorder="1"/>
    <xf numFmtId="1" fontId="7" fillId="6" borderId="33" xfId="0" applyNumberFormat="1" applyFont="1" applyFill="1" applyBorder="1"/>
    <xf numFmtId="1" fontId="7" fillId="6" borderId="75" xfId="0" applyNumberFormat="1" applyFont="1" applyFill="1" applyBorder="1"/>
    <xf numFmtId="1" fontId="7" fillId="12" borderId="31" xfId="0" applyNumberFormat="1" applyFont="1" applyFill="1" applyBorder="1"/>
    <xf numFmtId="1" fontId="7" fillId="0" borderId="64" xfId="0" applyNumberFormat="1" applyFont="1" applyBorder="1" applyAlignment="1">
      <alignment vertical="center" wrapText="1"/>
    </xf>
    <xf numFmtId="1" fontId="7" fillId="6" borderId="65" xfId="0" applyNumberFormat="1" applyFont="1" applyFill="1" applyBorder="1"/>
    <xf numFmtId="1" fontId="7" fillId="6" borderId="66" xfId="0" applyNumberFormat="1" applyFont="1" applyFill="1" applyBorder="1"/>
    <xf numFmtId="1" fontId="7" fillId="6" borderId="67" xfId="0" applyNumberFormat="1" applyFont="1" applyFill="1" applyBorder="1"/>
    <xf numFmtId="1" fontId="7" fillId="6" borderId="69" xfId="0" applyNumberFormat="1" applyFont="1" applyFill="1" applyBorder="1"/>
    <xf numFmtId="1" fontId="7" fillId="7" borderId="70" xfId="0" applyNumberFormat="1" applyFont="1" applyFill="1" applyBorder="1" applyProtection="1">
      <protection locked="0"/>
    </xf>
    <xf numFmtId="1" fontId="7" fillId="12" borderId="66" xfId="0" applyNumberFormat="1" applyFont="1" applyFill="1" applyBorder="1"/>
    <xf numFmtId="1" fontId="7" fillId="12" borderId="72" xfId="0" applyNumberFormat="1" applyFont="1" applyFill="1" applyBorder="1"/>
    <xf numFmtId="1" fontId="7" fillId="0" borderId="77" xfId="0" applyNumberFormat="1" applyFont="1" applyBorder="1" applyAlignment="1">
      <alignment horizontal="left" vertical="center"/>
    </xf>
    <xf numFmtId="1" fontId="7" fillId="0" borderId="78" xfId="0" applyNumberFormat="1" applyFont="1" applyBorder="1" applyAlignment="1">
      <alignment horizontal="left" vertical="center"/>
    </xf>
    <xf numFmtId="1" fontId="7" fillId="0" borderId="34" xfId="0" applyNumberFormat="1" applyFont="1" applyBorder="1"/>
    <xf numFmtId="1" fontId="7" fillId="6" borderId="53" xfId="0" applyNumberFormat="1" applyFont="1" applyFill="1" applyBorder="1"/>
    <xf numFmtId="1" fontId="7" fillId="6" borderId="25" xfId="0" applyNumberFormat="1" applyFont="1" applyFill="1" applyBorder="1"/>
    <xf numFmtId="1" fontId="7" fillId="5" borderId="55" xfId="0" applyNumberFormat="1" applyFont="1" applyFill="1" applyBorder="1" applyProtection="1">
      <protection locked="0"/>
    </xf>
    <xf numFmtId="1" fontId="7" fillId="0" borderId="6" xfId="0" applyNumberFormat="1" applyFont="1" applyBorder="1" applyAlignment="1">
      <alignment horizontal="left" vertical="center"/>
    </xf>
    <xf numFmtId="1" fontId="7" fillId="6" borderId="85" xfId="0" applyNumberFormat="1" applyFont="1" applyFill="1" applyBorder="1"/>
    <xf numFmtId="1" fontId="7" fillId="6" borderId="86" xfId="0" applyNumberFormat="1" applyFont="1" applyFill="1" applyBorder="1"/>
    <xf numFmtId="1" fontId="7" fillId="7" borderId="87" xfId="0" applyNumberFormat="1" applyFont="1" applyFill="1" applyBorder="1" applyProtection="1">
      <protection locked="0"/>
    </xf>
    <xf numFmtId="1" fontId="7" fillId="6" borderId="88" xfId="0" applyNumberFormat="1" applyFont="1" applyFill="1" applyBorder="1"/>
    <xf numFmtId="1" fontId="7" fillId="12" borderId="50" xfId="0" applyNumberFormat="1" applyFont="1" applyFill="1" applyBorder="1"/>
    <xf numFmtId="1" fontId="7" fillId="0" borderId="34" xfId="0" applyNumberFormat="1" applyFont="1" applyBorder="1" applyAlignment="1">
      <alignment horizontal="left" vertical="center" wrapText="1"/>
    </xf>
    <xf numFmtId="1" fontId="7" fillId="0" borderId="63" xfId="0" applyNumberFormat="1" applyFont="1" applyBorder="1" applyAlignment="1">
      <alignment horizontal="left" vertical="center"/>
    </xf>
    <xf numFmtId="1" fontId="7" fillId="6" borderId="84" xfId="0" applyNumberFormat="1" applyFont="1" applyFill="1" applyBorder="1"/>
    <xf numFmtId="1" fontId="7" fillId="6" borderId="51" xfId="0" applyNumberFormat="1" applyFont="1" applyFill="1" applyBorder="1"/>
    <xf numFmtId="1" fontId="7" fillId="6" borderId="46" xfId="0" applyNumberFormat="1" applyFont="1" applyFill="1" applyBorder="1"/>
    <xf numFmtId="1" fontId="7" fillId="7" borderId="82" xfId="0" applyNumberFormat="1" applyFont="1" applyFill="1" applyBorder="1" applyProtection="1">
      <protection locked="0"/>
    </xf>
    <xf numFmtId="1" fontId="7" fillId="6" borderId="83" xfId="0" applyNumberFormat="1" applyFont="1" applyFill="1" applyBorder="1"/>
    <xf numFmtId="1" fontId="7" fillId="0" borderId="67" xfId="0" applyNumberFormat="1" applyFont="1" applyBorder="1" applyAlignment="1">
      <alignment vertical="center" wrapText="1"/>
    </xf>
    <xf numFmtId="1" fontId="7" fillId="6" borderId="68" xfId="0" applyNumberFormat="1" applyFont="1" applyFill="1" applyBorder="1"/>
    <xf numFmtId="1" fontId="7" fillId="6" borderId="72" xfId="0" applyNumberFormat="1" applyFont="1" applyFill="1" applyBorder="1"/>
    <xf numFmtId="1" fontId="7" fillId="6" borderId="71" xfId="0" applyNumberFormat="1" applyFont="1" applyFill="1" applyBorder="1"/>
    <xf numFmtId="1" fontId="7" fillId="6" borderId="37" xfId="0" applyNumberFormat="1" applyFont="1" applyFill="1" applyBorder="1"/>
    <xf numFmtId="1" fontId="7" fillId="0" borderId="39" xfId="0" applyNumberFormat="1" applyFont="1" applyBorder="1" applyAlignment="1">
      <alignment vertical="center" wrapText="1"/>
    </xf>
    <xf numFmtId="1" fontId="7" fillId="12" borderId="41" xfId="0" applyNumberFormat="1" applyFont="1" applyFill="1" applyBorder="1"/>
    <xf numFmtId="1" fontId="7" fillId="6" borderId="61" xfId="0" applyNumberFormat="1" applyFont="1" applyFill="1" applyBorder="1"/>
    <xf numFmtId="1" fontId="7" fillId="0" borderId="8" xfId="0" applyNumberFormat="1" applyFont="1" applyBorder="1" applyAlignment="1">
      <alignment horizontal="left" vertical="center"/>
    </xf>
    <xf numFmtId="1" fontId="7" fillId="0" borderId="10" xfId="0" applyNumberFormat="1" applyFont="1" applyBorder="1" applyAlignment="1">
      <alignment horizontal="left" vertical="center"/>
    </xf>
    <xf numFmtId="1" fontId="7" fillId="0" borderId="89" xfId="0" applyNumberFormat="1" applyFont="1" applyBorder="1"/>
    <xf numFmtId="1" fontId="7" fillId="5" borderId="21" xfId="0" applyNumberFormat="1" applyFont="1" applyFill="1" applyBorder="1" applyProtection="1">
      <protection locked="0"/>
    </xf>
    <xf numFmtId="1" fontId="7" fillId="5" borderId="19" xfId="0" applyNumberFormat="1" applyFont="1" applyFill="1" applyBorder="1" applyProtection="1">
      <protection locked="0"/>
    </xf>
    <xf numFmtId="1" fontId="7" fillId="5" borderId="23" xfId="0" applyNumberFormat="1" applyFont="1" applyFill="1" applyBorder="1" applyProtection="1">
      <protection locked="0"/>
    </xf>
    <xf numFmtId="1" fontId="7" fillId="5" borderId="90" xfId="0" applyNumberFormat="1" applyFont="1" applyFill="1" applyBorder="1" applyProtection="1">
      <protection locked="0"/>
    </xf>
    <xf numFmtId="1" fontId="7" fillId="0" borderId="57" xfId="0" applyNumberFormat="1" applyFont="1" applyBorder="1" applyAlignment="1">
      <alignment horizontal="left" vertical="center"/>
    </xf>
    <xf numFmtId="1" fontId="7" fillId="5" borderId="59" xfId="0" applyNumberFormat="1" applyFont="1" applyFill="1" applyBorder="1" applyProtection="1">
      <protection locked="0"/>
    </xf>
    <xf numFmtId="1" fontId="7" fillId="0" borderId="89" xfId="0" applyNumberFormat="1" applyFont="1" applyBorder="1" applyAlignment="1">
      <alignment horizontal="left" vertical="center" wrapText="1"/>
    </xf>
    <xf numFmtId="1" fontId="7" fillId="0" borderId="35" xfId="0" applyNumberFormat="1" applyFont="1" applyBorder="1" applyAlignment="1">
      <alignment horizontal="left" vertical="center" wrapText="1"/>
    </xf>
    <xf numFmtId="1" fontId="7" fillId="0" borderId="60" xfId="0" applyNumberFormat="1" applyFont="1" applyBorder="1" applyAlignment="1">
      <alignment horizontal="left" vertical="center" wrapText="1"/>
    </xf>
    <xf numFmtId="1" fontId="7" fillId="0" borderId="39" xfId="0" applyNumberFormat="1" applyFont="1" applyBorder="1" applyAlignment="1">
      <alignment horizontal="left" vertical="center" wrapText="1"/>
    </xf>
    <xf numFmtId="1" fontId="7" fillId="6" borderId="49" xfId="0" applyNumberFormat="1" applyFont="1" applyFill="1" applyBorder="1"/>
    <xf numFmtId="1" fontId="7" fillId="6" borderId="39" xfId="0" applyNumberFormat="1" applyFont="1" applyFill="1" applyBorder="1"/>
    <xf numFmtId="1" fontId="7" fillId="5" borderId="81" xfId="0" applyNumberFormat="1" applyFont="1" applyFill="1" applyBorder="1" applyProtection="1">
      <protection locked="0"/>
    </xf>
    <xf numFmtId="1" fontId="7" fillId="5" borderId="84" xfId="0" applyNumberFormat="1" applyFont="1" applyFill="1" applyBorder="1" applyProtection="1">
      <protection locked="0"/>
    </xf>
    <xf numFmtId="1" fontId="7" fillId="0" borderId="92" xfId="0" applyNumberFormat="1" applyFont="1" applyBorder="1" applyAlignment="1">
      <alignment horizontal="left" wrapText="1"/>
    </xf>
    <xf numFmtId="1" fontId="7" fillId="6" borderId="36" xfId="0" applyNumberFormat="1" applyFont="1" applyFill="1" applyBorder="1"/>
    <xf numFmtId="1" fontId="7" fillId="4" borderId="93" xfId="0" applyNumberFormat="1" applyFont="1" applyFill="1" applyBorder="1" applyAlignment="1">
      <alignment horizontal="left" wrapText="1"/>
    </xf>
    <xf numFmtId="1" fontId="7" fillId="6" borderId="44" xfId="0" applyNumberFormat="1" applyFont="1" applyFill="1" applyBorder="1"/>
    <xf numFmtId="1" fontId="7" fillId="0" borderId="60" xfId="0" applyNumberFormat="1" applyFont="1" applyBorder="1" applyAlignment="1">
      <alignment horizontal="left" wrapText="1"/>
    </xf>
    <xf numFmtId="1" fontId="7" fillId="0" borderId="40" xfId="0" applyNumberFormat="1" applyFont="1" applyBorder="1" applyAlignment="1">
      <alignment horizontal="left" wrapText="1"/>
    </xf>
    <xf numFmtId="1" fontId="7" fillId="0" borderId="0" xfId="0" applyNumberFormat="1" applyFont="1" applyAlignment="1">
      <alignment horizontal="left" wrapText="1"/>
    </xf>
    <xf numFmtId="1" fontId="7" fillId="6" borderId="94" xfId="0" applyNumberFormat="1" applyFont="1" applyFill="1" applyBorder="1"/>
    <xf numFmtId="1" fontId="7" fillId="6" borderId="78" xfId="0" applyNumberFormat="1" applyFont="1" applyFill="1" applyBorder="1"/>
    <xf numFmtId="1" fontId="7" fillId="6" borderId="95" xfId="0" applyNumberFormat="1" applyFont="1" applyFill="1" applyBorder="1"/>
    <xf numFmtId="1" fontId="7" fillId="5" borderId="76" xfId="0" applyNumberFormat="1" applyFont="1" applyFill="1" applyBorder="1" applyProtection="1">
      <protection locked="0"/>
    </xf>
    <xf numFmtId="1" fontId="7" fillId="5" borderId="87" xfId="0" applyNumberFormat="1" applyFont="1" applyFill="1" applyBorder="1" applyProtection="1">
      <protection locked="0"/>
    </xf>
    <xf numFmtId="1" fontId="7" fillId="5" borderId="85" xfId="0" applyNumberFormat="1" applyFont="1" applyFill="1" applyBorder="1" applyProtection="1">
      <protection locked="0"/>
    </xf>
    <xf numFmtId="1" fontId="7" fillId="5" borderId="86" xfId="0" applyNumberFormat="1" applyFont="1" applyFill="1" applyBorder="1" applyProtection="1">
      <protection locked="0"/>
    </xf>
    <xf numFmtId="1" fontId="7" fillId="5" borderId="94" xfId="0" applyNumberFormat="1" applyFont="1" applyFill="1" applyBorder="1" applyProtection="1">
      <protection locked="0"/>
    </xf>
    <xf numFmtId="1" fontId="7" fillId="5" borderId="78" xfId="0" applyNumberFormat="1" applyFont="1" applyFill="1" applyBorder="1" applyProtection="1">
      <protection locked="0"/>
    </xf>
    <xf numFmtId="1" fontId="7" fillId="4" borderId="96" xfId="0" applyNumberFormat="1" applyFont="1" applyFill="1" applyBorder="1" applyAlignment="1">
      <alignment horizontal="left" wrapText="1"/>
    </xf>
    <xf numFmtId="1" fontId="7" fillId="4" borderId="33" xfId="0" applyNumberFormat="1" applyFont="1" applyFill="1" applyBorder="1" applyAlignment="1">
      <alignment horizontal="left" wrapText="1"/>
    </xf>
    <xf numFmtId="1" fontId="7" fillId="4" borderId="15" xfId="0" applyNumberFormat="1" applyFont="1" applyFill="1" applyBorder="1" applyAlignment="1">
      <alignment horizontal="left" wrapText="1"/>
    </xf>
    <xf numFmtId="1" fontId="7" fillId="4" borderId="16" xfId="0" applyNumberFormat="1" applyFont="1" applyFill="1" applyBorder="1" applyAlignment="1">
      <alignment horizontal="left" wrapText="1"/>
    </xf>
    <xf numFmtId="1" fontId="7" fillId="5" borderId="97" xfId="0" applyNumberFormat="1" applyFont="1" applyFill="1" applyBorder="1" applyProtection="1">
      <protection locked="0"/>
    </xf>
    <xf numFmtId="1" fontId="7" fillId="7" borderId="24" xfId="0" applyNumberFormat="1" applyFont="1" applyFill="1" applyBorder="1" applyProtection="1">
      <protection locked="0"/>
    </xf>
    <xf numFmtId="1" fontId="7" fillId="4" borderId="4" xfId="0" applyNumberFormat="1" applyFont="1" applyFill="1" applyBorder="1" applyAlignment="1">
      <alignment horizontal="center" vertical="center" wrapText="1"/>
    </xf>
    <xf numFmtId="1" fontId="7" fillId="4" borderId="35" xfId="0" applyNumberFormat="1" applyFont="1" applyFill="1" applyBorder="1" applyAlignment="1">
      <alignment horizontal="left" vertical="top" wrapText="1"/>
    </xf>
    <xf numFmtId="1" fontId="7" fillId="6" borderId="31" xfId="0" applyNumberFormat="1" applyFont="1" applyFill="1" applyBorder="1"/>
    <xf numFmtId="1" fontId="7" fillId="4" borderId="77" xfId="0" applyNumberFormat="1" applyFont="1" applyFill="1" applyBorder="1" applyAlignment="1">
      <alignment horizontal="center" vertical="center" wrapText="1"/>
    </xf>
    <xf numFmtId="1" fontId="7" fillId="4" borderId="40" xfId="0" applyNumberFormat="1" applyFont="1" applyFill="1" applyBorder="1" applyAlignment="1">
      <alignment horizontal="left" wrapText="1"/>
    </xf>
    <xf numFmtId="1" fontId="7" fillId="6" borderId="50" xfId="0" applyNumberFormat="1" applyFont="1" applyFill="1" applyBorder="1"/>
    <xf numFmtId="1" fontId="7" fillId="4" borderId="40" xfId="0" applyNumberFormat="1" applyFont="1" applyFill="1" applyBorder="1" applyAlignment="1">
      <alignment horizontal="left" vertical="top" wrapText="1"/>
    </xf>
    <xf numFmtId="1" fontId="7" fillId="4" borderId="79" xfId="0" applyNumberFormat="1" applyFont="1" applyFill="1" applyBorder="1" applyAlignment="1">
      <alignment horizontal="left" vertical="top" wrapText="1"/>
    </xf>
    <xf numFmtId="1" fontId="7" fillId="6" borderId="38" xfId="0" applyNumberFormat="1" applyFont="1" applyFill="1" applyBorder="1"/>
    <xf numFmtId="1" fontId="7" fillId="4" borderId="15" xfId="0" applyNumberFormat="1" applyFont="1" applyFill="1" applyBorder="1" applyAlignment="1">
      <alignment horizontal="center" vertical="center" wrapText="1"/>
    </xf>
    <xf numFmtId="1" fontId="7" fillId="5" borderId="95" xfId="0" applyNumberFormat="1" applyFont="1" applyFill="1" applyBorder="1" applyProtection="1">
      <protection locked="0"/>
    </xf>
    <xf numFmtId="1" fontId="7" fillId="6" borderId="24" xfId="0" applyNumberFormat="1" applyFont="1" applyFill="1" applyBorder="1"/>
    <xf numFmtId="1" fontId="7" fillId="0" borderId="8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1" fontId="7" fillId="0" borderId="21" xfId="0" applyNumberFormat="1" applyFont="1" applyBorder="1"/>
    <xf numFmtId="1" fontId="7" fillId="0" borderId="19" xfId="0" applyNumberFormat="1" applyFont="1" applyBorder="1"/>
    <xf numFmtId="1" fontId="7" fillId="0" borderId="10" xfId="0" applyNumberFormat="1" applyFont="1" applyBorder="1"/>
    <xf numFmtId="1" fontId="7" fillId="0" borderId="23" xfId="0" applyNumberFormat="1" applyFont="1" applyBorder="1"/>
    <xf numFmtId="1" fontId="7" fillId="0" borderId="90" xfId="0" applyNumberFormat="1" applyFont="1" applyBorder="1"/>
    <xf numFmtId="1" fontId="7" fillId="0" borderId="91" xfId="0" applyNumberFormat="1" applyFont="1" applyBorder="1"/>
    <xf numFmtId="1" fontId="7" fillId="0" borderId="22" xfId="0" applyNumberFormat="1" applyFont="1" applyBorder="1"/>
    <xf numFmtId="1" fontId="7" fillId="0" borderId="25" xfId="0" applyNumberFormat="1" applyFont="1" applyBorder="1"/>
    <xf numFmtId="1" fontId="7" fillId="0" borderId="20" xfId="0" applyNumberFormat="1" applyFont="1" applyBorder="1"/>
    <xf numFmtId="1" fontId="5" fillId="4" borderId="3" xfId="0" applyNumberFormat="1" applyFont="1" applyFill="1" applyBorder="1"/>
    <xf numFmtId="1" fontId="7" fillId="0" borderId="89" xfId="0" applyNumberFormat="1" applyFont="1" applyBorder="1" applyAlignment="1">
      <alignment horizontal="center" vertical="center" wrapText="1"/>
    </xf>
    <xf numFmtId="1" fontId="7" fillId="0" borderId="98" xfId="0" applyNumberFormat="1" applyFont="1" applyBorder="1" applyAlignment="1">
      <alignment horizontal="center" vertical="center" wrapText="1"/>
    </xf>
    <xf numFmtId="1" fontId="7" fillId="5" borderId="28" xfId="0" applyNumberFormat="1" applyFont="1" applyFill="1" applyBorder="1" applyProtection="1">
      <protection locked="0"/>
    </xf>
    <xf numFmtId="1" fontId="7" fillId="5" borderId="99" xfId="0" applyNumberFormat="1" applyFont="1" applyFill="1" applyBorder="1" applyProtection="1">
      <protection locked="0"/>
    </xf>
    <xf numFmtId="1" fontId="0" fillId="0" borderId="0" xfId="0" applyNumberFormat="1"/>
    <xf numFmtId="1" fontId="7" fillId="0" borderId="78" xfId="0" applyNumberFormat="1" applyFont="1" applyBorder="1" applyAlignment="1">
      <alignment horizontal="center" vertical="center"/>
    </xf>
    <xf numFmtId="1" fontId="7" fillId="5" borderId="100" xfId="0" applyNumberFormat="1" applyFont="1" applyFill="1" applyBorder="1" applyProtection="1">
      <protection locked="0"/>
    </xf>
    <xf numFmtId="1" fontId="7" fillId="5" borderId="101" xfId="0" applyNumberFormat="1" applyFont="1" applyFill="1" applyBorder="1" applyProtection="1">
      <protection locked="0"/>
    </xf>
    <xf numFmtId="1" fontId="7" fillId="5" borderId="102" xfId="0" applyNumberFormat="1" applyFont="1" applyFill="1" applyBorder="1" applyProtection="1">
      <protection locked="0"/>
    </xf>
    <xf numFmtId="1" fontId="7" fillId="5" borderId="103" xfId="0" applyNumberFormat="1" applyFont="1" applyFill="1" applyBorder="1" applyProtection="1">
      <protection locked="0"/>
    </xf>
    <xf numFmtId="1" fontId="7" fillId="5" borderId="104" xfId="0" applyNumberFormat="1" applyFont="1" applyFill="1" applyBorder="1" applyProtection="1">
      <protection locked="0"/>
    </xf>
    <xf numFmtId="1" fontId="7" fillId="4" borderId="35" xfId="0" applyNumberFormat="1" applyFont="1" applyFill="1" applyBorder="1" applyAlignment="1">
      <alignment vertical="center" wrapText="1"/>
    </xf>
    <xf numFmtId="1" fontId="7" fillId="4" borderId="64" xfId="0" applyNumberFormat="1" applyFont="1" applyFill="1" applyBorder="1" applyAlignment="1">
      <alignment horizontal="left" vertical="center" wrapText="1"/>
    </xf>
    <xf numFmtId="1" fontId="7" fillId="5" borderId="105" xfId="0" applyNumberFormat="1" applyFont="1" applyFill="1" applyBorder="1" applyProtection="1">
      <protection locked="0"/>
    </xf>
    <xf numFmtId="1" fontId="7" fillId="5" borderId="106" xfId="0" applyNumberFormat="1" applyFont="1" applyFill="1" applyBorder="1" applyProtection="1">
      <protection locked="0"/>
    </xf>
    <xf numFmtId="1" fontId="7" fillId="0" borderId="62" xfId="0" applyNumberFormat="1" applyFont="1" applyBorder="1" applyAlignment="1">
      <alignment horizontal="left" vertical="center" wrapText="1"/>
    </xf>
    <xf numFmtId="1" fontId="7" fillId="0" borderId="63" xfId="0" applyNumberFormat="1" applyFont="1" applyBorder="1" applyAlignment="1">
      <alignment horizontal="left" vertical="center" wrapText="1"/>
    </xf>
    <xf numFmtId="1" fontId="7" fillId="0" borderId="89" xfId="0" applyNumberFormat="1" applyFont="1" applyBorder="1" applyAlignment="1">
      <alignment horizontal="center" vertical="center" wrapText="1"/>
    </xf>
    <xf numFmtId="1" fontId="7" fillId="5" borderId="98" xfId="0" applyNumberFormat="1" applyFont="1" applyFill="1" applyBorder="1" applyProtection="1">
      <protection locked="0"/>
    </xf>
    <xf numFmtId="1" fontId="7" fillId="0" borderId="64" xfId="0" applyNumberFormat="1" applyFont="1" applyBorder="1" applyAlignment="1">
      <alignment horizontal="left" wrapText="1"/>
    </xf>
    <xf numFmtId="1" fontId="7" fillId="5" borderId="92" xfId="0" applyNumberFormat="1" applyFont="1" applyFill="1" applyBorder="1" applyProtection="1">
      <protection locked="0"/>
    </xf>
    <xf numFmtId="1" fontId="7" fillId="5" borderId="3" xfId="0" applyNumberFormat="1" applyFont="1" applyFill="1" applyBorder="1" applyProtection="1">
      <protection locked="0"/>
    </xf>
    <xf numFmtId="1" fontId="7" fillId="5" borderId="93" xfId="0" applyNumberFormat="1" applyFont="1" applyFill="1" applyBorder="1" applyProtection="1">
      <protection locked="0"/>
    </xf>
    <xf numFmtId="1" fontId="7" fillId="4" borderId="35" xfId="0" applyNumberFormat="1" applyFont="1" applyFill="1" applyBorder="1" applyAlignment="1">
      <alignment horizontal="center" vertical="center" wrapText="1"/>
    </xf>
    <xf numFmtId="1" fontId="7" fillId="4" borderId="64" xfId="0" applyNumberFormat="1" applyFont="1" applyFill="1" applyBorder="1" applyAlignment="1">
      <alignment horizontal="center" vertical="center" wrapText="1"/>
    </xf>
    <xf numFmtId="1" fontId="7" fillId="5" borderId="107" xfId="0" applyNumberFormat="1" applyFont="1" applyFill="1" applyBorder="1" applyProtection="1">
      <protection locked="0"/>
    </xf>
    <xf numFmtId="1" fontId="7" fillId="0" borderId="8" xfId="0" applyNumberFormat="1" applyFont="1" applyBorder="1" applyAlignment="1">
      <alignment horizontal="center" wrapText="1"/>
    </xf>
    <xf numFmtId="1" fontId="7" fillId="0" borderId="10" xfId="0" applyNumberFormat="1" applyFont="1" applyBorder="1" applyAlignment="1">
      <alignment horizontal="center" wrapText="1"/>
    </xf>
    <xf numFmtId="1" fontId="5" fillId="4" borderId="0" xfId="0" applyNumberFormat="1" applyFont="1" applyFill="1" applyAlignment="1">
      <alignment wrapText="1"/>
    </xf>
    <xf numFmtId="1" fontId="5" fillId="4" borderId="0" xfId="0" applyNumberFormat="1" applyFont="1" applyFill="1" applyAlignment="1">
      <alignment horizontal="center"/>
    </xf>
    <xf numFmtId="1" fontId="7" fillId="4" borderId="0" xfId="0" applyNumberFormat="1" applyFont="1" applyFill="1"/>
    <xf numFmtId="1" fontId="7" fillId="0" borderId="96" xfId="0" applyNumberFormat="1" applyFont="1" applyBorder="1"/>
    <xf numFmtId="1" fontId="7" fillId="0" borderId="92" xfId="0" applyNumberFormat="1" applyFont="1" applyBorder="1"/>
    <xf numFmtId="1" fontId="7" fillId="0" borderId="33" xfId="0" applyNumberFormat="1" applyFont="1" applyBorder="1"/>
    <xf numFmtId="1" fontId="5" fillId="5" borderId="57" xfId="0" applyNumberFormat="1" applyFont="1" applyFill="1" applyBorder="1" applyProtection="1">
      <protection locked="0"/>
    </xf>
    <xf numFmtId="1" fontId="7" fillId="0" borderId="60" xfId="0" applyNumberFormat="1" applyFont="1" applyBorder="1" applyAlignment="1">
      <alignment horizontal="left"/>
    </xf>
    <xf numFmtId="1" fontId="7" fillId="0" borderId="93" xfId="0" applyNumberFormat="1" applyFont="1" applyBorder="1" applyAlignment="1">
      <alignment horizontal="left"/>
    </xf>
    <xf numFmtId="1" fontId="7" fillId="0" borderId="39" xfId="0" applyNumberFormat="1" applyFont="1" applyBorder="1" applyAlignment="1">
      <alignment horizontal="left"/>
    </xf>
    <xf numFmtId="1" fontId="7" fillId="0" borderId="108" xfId="0" applyNumberFormat="1" applyFont="1" applyBorder="1" applyAlignment="1">
      <alignment horizontal="left"/>
    </xf>
    <xf numFmtId="1" fontId="7" fillId="0" borderId="107" xfId="0" applyNumberFormat="1" applyFont="1" applyBorder="1" applyAlignment="1">
      <alignment horizontal="left"/>
    </xf>
    <xf numFmtId="1" fontId="7" fillId="0" borderId="67" xfId="0" applyNumberFormat="1" applyFont="1" applyBorder="1" applyAlignment="1">
      <alignment horizontal="left"/>
    </xf>
    <xf numFmtId="1" fontId="5" fillId="5" borderId="64" xfId="0" applyNumberFormat="1" applyFont="1" applyFill="1" applyBorder="1" applyProtection="1">
      <protection locked="0"/>
    </xf>
    <xf numFmtId="1" fontId="4" fillId="4" borderId="9" xfId="0" applyNumberFormat="1" applyFont="1" applyFill="1" applyBorder="1"/>
    <xf numFmtId="1" fontId="8" fillId="4" borderId="9" xfId="0" applyNumberFormat="1" applyFont="1" applyFill="1" applyBorder="1"/>
    <xf numFmtId="1" fontId="9" fillId="4" borderId="9" xfId="0" applyNumberFormat="1" applyFont="1" applyFill="1" applyBorder="1"/>
    <xf numFmtId="1" fontId="0" fillId="4" borderId="0" xfId="0" applyNumberFormat="1" applyFill="1"/>
    <xf numFmtId="1" fontId="10" fillId="0" borderId="0" xfId="0" applyNumberFormat="1" applyFont="1" applyAlignment="1">
      <alignment wrapText="1"/>
    </xf>
    <xf numFmtId="1" fontId="7" fillId="0" borderId="109" xfId="0" applyNumberFormat="1" applyFont="1" applyBorder="1" applyAlignment="1">
      <alignment horizontal="center" vertical="center" wrapText="1"/>
    </xf>
    <xf numFmtId="1" fontId="7" fillId="0" borderId="110" xfId="0" applyNumberFormat="1" applyFont="1" applyBorder="1" applyAlignment="1">
      <alignment horizontal="center" vertical="center" wrapText="1"/>
    </xf>
    <xf numFmtId="1" fontId="7" fillId="0" borderId="111" xfId="0" applyNumberFormat="1" applyFont="1" applyBorder="1" applyAlignment="1">
      <alignment horizontal="center" vertical="center" wrapText="1"/>
    </xf>
    <xf numFmtId="1" fontId="7" fillId="0" borderId="34" xfId="0" applyNumberFormat="1" applyFont="1" applyBorder="1" applyAlignment="1">
      <alignment horizontal="center" vertical="center" wrapText="1"/>
    </xf>
    <xf numFmtId="1" fontId="7" fillId="4" borderId="21" xfId="0" applyNumberFormat="1" applyFont="1" applyFill="1" applyBorder="1" applyAlignment="1">
      <alignment horizontal="center" vertical="center" wrapText="1"/>
    </xf>
    <xf numFmtId="1" fontId="7" fillId="4" borderId="112" xfId="0" applyNumberFormat="1" applyFont="1" applyFill="1" applyBorder="1" applyAlignment="1">
      <alignment horizontal="center" vertical="center" wrapText="1"/>
    </xf>
    <xf numFmtId="1" fontId="7" fillId="4" borderId="11" xfId="0" applyNumberFormat="1" applyFont="1" applyFill="1" applyBorder="1" applyAlignment="1">
      <alignment horizontal="center" vertical="center" wrapText="1"/>
    </xf>
    <xf numFmtId="1" fontId="7" fillId="0" borderId="113" xfId="0" applyNumberFormat="1" applyFont="1" applyBorder="1" applyAlignment="1">
      <alignment horizontal="center" vertical="center" wrapText="1"/>
    </xf>
    <xf numFmtId="1" fontId="7" fillId="0" borderId="96" xfId="0" applyNumberFormat="1" applyFont="1" applyBorder="1" applyAlignment="1">
      <alignment horizontal="left" vertical="center" wrapText="1"/>
    </xf>
    <xf numFmtId="1" fontId="7" fillId="0" borderId="92" xfId="0" applyNumberFormat="1" applyFont="1" applyBorder="1" applyAlignment="1">
      <alignment horizontal="left" vertical="center" wrapText="1"/>
    </xf>
    <xf numFmtId="1" fontId="7" fillId="0" borderId="33" xfId="0" applyNumberFormat="1" applyFont="1" applyBorder="1" applyAlignment="1">
      <alignment horizontal="left" vertical="center" wrapText="1"/>
    </xf>
    <xf numFmtId="1" fontId="7" fillId="13" borderId="35" xfId="0" applyNumberFormat="1" applyFont="1" applyFill="1" applyBorder="1" applyAlignment="1">
      <alignment vertical="center"/>
    </xf>
    <xf numFmtId="1" fontId="7" fillId="5" borderId="32" xfId="0" applyNumberFormat="1" applyFont="1" applyFill="1" applyBorder="1" applyAlignment="1" applyProtection="1">
      <alignment vertical="center"/>
      <protection locked="0"/>
    </xf>
    <xf numFmtId="1" fontId="7" fillId="5" borderId="30" xfId="0" applyNumberFormat="1" applyFont="1" applyFill="1" applyBorder="1" applyAlignment="1" applyProtection="1">
      <alignment vertical="center"/>
      <protection locked="0"/>
    </xf>
    <xf numFmtId="1" fontId="7" fillId="5" borderId="114" xfId="0" applyNumberFormat="1" applyFont="1" applyFill="1" applyBorder="1" applyAlignment="1" applyProtection="1">
      <alignment vertical="center"/>
      <protection locked="0"/>
    </xf>
    <xf numFmtId="1" fontId="7" fillId="5" borderId="115" xfId="0" applyNumberFormat="1" applyFont="1" applyFill="1" applyBorder="1" applyAlignment="1" applyProtection="1">
      <alignment vertical="center"/>
      <protection locked="0"/>
    </xf>
    <xf numFmtId="1" fontId="7" fillId="13" borderId="77" xfId="0" applyNumberFormat="1" applyFont="1" applyFill="1" applyBorder="1" applyAlignment="1">
      <alignment vertical="center"/>
    </xf>
    <xf numFmtId="1" fontId="7" fillId="0" borderId="93" xfId="0" applyNumberFormat="1" applyFont="1" applyBorder="1" applyAlignment="1">
      <alignment horizontal="left" vertical="center" wrapText="1"/>
    </xf>
    <xf numFmtId="1" fontId="7" fillId="13" borderId="40" xfId="0" applyNumberFormat="1" applyFont="1" applyFill="1" applyBorder="1" applyAlignment="1">
      <alignment vertical="center"/>
    </xf>
    <xf numFmtId="1" fontId="7" fillId="5" borderId="49" xfId="0" applyNumberFormat="1" applyFont="1" applyFill="1" applyBorder="1" applyAlignment="1" applyProtection="1">
      <alignment vertical="center"/>
      <protection locked="0"/>
    </xf>
    <xf numFmtId="1" fontId="7" fillId="5" borderId="46" xfId="0" applyNumberFormat="1" applyFont="1" applyFill="1" applyBorder="1" applyAlignment="1" applyProtection="1">
      <alignment vertical="center"/>
      <protection locked="0"/>
    </xf>
    <xf numFmtId="1" fontId="7" fillId="5" borderId="116" xfId="0" applyNumberFormat="1" applyFont="1" applyFill="1" applyBorder="1" applyAlignment="1" applyProtection="1">
      <alignment vertical="center"/>
      <protection locked="0"/>
    </xf>
    <xf numFmtId="1" fontId="7" fillId="5" borderId="117" xfId="0" applyNumberFormat="1" applyFont="1" applyFill="1" applyBorder="1" applyAlignment="1" applyProtection="1">
      <alignment vertical="center"/>
      <protection locked="0"/>
    </xf>
    <xf numFmtId="1" fontId="7" fillId="0" borderId="108" xfId="0" applyNumberFormat="1" applyFont="1" applyBorder="1" applyAlignment="1">
      <alignment horizontal="left" vertical="center"/>
    </xf>
    <xf numFmtId="1" fontId="7" fillId="0" borderId="107" xfId="0" applyNumberFormat="1" applyFont="1" applyBorder="1" applyAlignment="1">
      <alignment horizontal="left" vertical="center"/>
    </xf>
    <xf numFmtId="1" fontId="7" fillId="0" borderId="67" xfId="0" applyNumberFormat="1" applyFont="1" applyBorder="1" applyAlignment="1">
      <alignment horizontal="left" vertical="center"/>
    </xf>
    <xf numFmtId="1" fontId="7" fillId="13" borderId="17" xfId="0" applyNumberFormat="1" applyFont="1" applyFill="1" applyBorder="1" applyAlignment="1">
      <alignment vertical="center"/>
    </xf>
    <xf numFmtId="1" fontId="7" fillId="5" borderId="65" xfId="0" applyNumberFormat="1" applyFont="1" applyFill="1" applyBorder="1" applyAlignment="1" applyProtection="1">
      <alignment vertical="center"/>
      <protection locked="0"/>
    </xf>
    <xf numFmtId="1" fontId="7" fillId="5" borderId="66" xfId="0" applyNumberFormat="1" applyFont="1" applyFill="1" applyBorder="1" applyAlignment="1" applyProtection="1">
      <alignment vertical="center"/>
      <protection locked="0"/>
    </xf>
    <xf numFmtId="1" fontId="7" fillId="5" borderId="118" xfId="0" applyNumberFormat="1" applyFont="1" applyFill="1" applyBorder="1" applyAlignment="1" applyProtection="1">
      <alignment vertical="center"/>
      <protection locked="0"/>
    </xf>
    <xf numFmtId="1" fontId="7" fillId="5" borderId="119" xfId="0" applyNumberFormat="1" applyFont="1" applyFill="1" applyBorder="1" applyAlignment="1" applyProtection="1">
      <alignment vertical="center"/>
      <protection locked="0"/>
    </xf>
    <xf numFmtId="1" fontId="7" fillId="0" borderId="8" xfId="0" applyNumberFormat="1" applyFont="1" applyBorder="1" applyAlignment="1">
      <alignment vertical="center"/>
    </xf>
    <xf numFmtId="1" fontId="7" fillId="0" borderId="9" xfId="0" applyNumberFormat="1" applyFont="1" applyBorder="1" applyAlignment="1">
      <alignment vertical="center"/>
    </xf>
    <xf numFmtId="1" fontId="7" fillId="0" borderId="11" xfId="0" applyNumberFormat="1" applyFont="1" applyBorder="1" applyAlignment="1">
      <alignment vertical="center"/>
    </xf>
    <xf numFmtId="1" fontId="7" fillId="0" borderId="10" xfId="0" applyNumberFormat="1" applyFont="1" applyBorder="1" applyAlignment="1">
      <alignment vertical="center"/>
    </xf>
    <xf numFmtId="1" fontId="7" fillId="4" borderId="96" xfId="0" applyNumberFormat="1" applyFont="1" applyFill="1" applyBorder="1" applyAlignment="1">
      <alignment horizontal="left"/>
    </xf>
    <xf numFmtId="1" fontId="7" fillId="4" borderId="92" xfId="0" applyNumberFormat="1" applyFont="1" applyFill="1" applyBorder="1" applyAlignment="1">
      <alignment horizontal="left"/>
    </xf>
    <xf numFmtId="1" fontId="7" fillId="4" borderId="33" xfId="0" applyNumberFormat="1" applyFont="1" applyFill="1" applyBorder="1" applyAlignment="1">
      <alignment horizontal="left"/>
    </xf>
    <xf numFmtId="1" fontId="7" fillId="13" borderId="57" xfId="0" applyNumberFormat="1" applyFont="1" applyFill="1" applyBorder="1" applyAlignment="1">
      <alignment vertical="center"/>
    </xf>
    <xf numFmtId="1" fontId="7" fillId="5" borderId="120" xfId="0" applyNumberFormat="1" applyFont="1" applyFill="1" applyBorder="1" applyAlignment="1" applyProtection="1">
      <alignment vertical="center"/>
      <protection locked="0"/>
    </xf>
    <xf numFmtId="1" fontId="7" fillId="4" borderId="108" xfId="0" applyNumberFormat="1" applyFont="1" applyFill="1" applyBorder="1" applyAlignment="1">
      <alignment horizontal="left"/>
    </xf>
    <xf numFmtId="1" fontId="7" fillId="4" borderId="107" xfId="0" applyNumberFormat="1" applyFont="1" applyFill="1" applyBorder="1" applyAlignment="1">
      <alignment horizontal="left"/>
    </xf>
    <xf numFmtId="1" fontId="7" fillId="4" borderId="67" xfId="0" applyNumberFormat="1" applyFont="1" applyFill="1" applyBorder="1" applyAlignment="1">
      <alignment horizontal="left"/>
    </xf>
    <xf numFmtId="1" fontId="7" fillId="13" borderId="64" xfId="0" applyNumberFormat="1" applyFont="1" applyFill="1" applyBorder="1" applyAlignment="1">
      <alignment vertical="center"/>
    </xf>
    <xf numFmtId="1" fontId="7" fillId="5" borderId="121" xfId="0" applyNumberFormat="1" applyFont="1" applyFill="1" applyBorder="1" applyAlignment="1" applyProtection="1">
      <alignment vertical="center"/>
      <protection locked="0"/>
    </xf>
    <xf numFmtId="1" fontId="7" fillId="4" borderId="8" xfId="0" applyNumberFormat="1" applyFont="1" applyFill="1" applyBorder="1" applyAlignment="1">
      <alignment horizontal="center" vertical="center"/>
    </xf>
    <xf numFmtId="1" fontId="7" fillId="4" borderId="9" xfId="0" applyNumberFormat="1" applyFont="1" applyFill="1" applyBorder="1" applyAlignment="1">
      <alignment horizontal="center" vertical="center"/>
    </xf>
    <xf numFmtId="1" fontId="7" fillId="4" borderId="11" xfId="0" applyNumberFormat="1" applyFont="1" applyFill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/>
    </xf>
    <xf numFmtId="1" fontId="7" fillId="0" borderId="22" xfId="0" applyNumberFormat="1" applyFont="1" applyBorder="1" applyAlignment="1">
      <alignment horizontal="center" vertical="center"/>
    </xf>
    <xf numFmtId="1" fontId="7" fillId="0" borderId="24" xfId="0" applyNumberFormat="1" applyFont="1" applyBorder="1" applyAlignment="1">
      <alignment horizontal="center" vertical="center"/>
    </xf>
    <xf numFmtId="1" fontId="7" fillId="0" borderId="96" xfId="0" applyNumberFormat="1" applyFont="1" applyBorder="1" applyAlignment="1">
      <alignment horizontal="left" vertical="center"/>
    </xf>
    <xf numFmtId="1" fontId="7" fillId="0" borderId="92" xfId="0" applyNumberFormat="1" applyFont="1" applyBorder="1" applyAlignment="1">
      <alignment horizontal="left" vertical="center"/>
    </xf>
    <xf numFmtId="1" fontId="7" fillId="0" borderId="33" xfId="0" applyNumberFormat="1" applyFont="1" applyBorder="1" applyAlignment="1">
      <alignment horizontal="left" vertical="center"/>
    </xf>
    <xf numFmtId="1" fontId="7" fillId="5" borderId="35" xfId="0" applyNumberFormat="1" applyFont="1" applyFill="1" applyBorder="1" applyAlignment="1" applyProtection="1">
      <alignment vertical="center"/>
      <protection locked="0"/>
    </xf>
    <xf numFmtId="1" fontId="7" fillId="13" borderId="33" xfId="0" applyNumberFormat="1" applyFont="1" applyFill="1" applyBorder="1" applyAlignment="1">
      <alignment vertical="center"/>
    </xf>
    <xf numFmtId="1" fontId="7" fillId="5" borderId="33" xfId="0" applyNumberFormat="1" applyFont="1" applyFill="1" applyBorder="1" applyAlignment="1" applyProtection="1">
      <alignment vertical="center"/>
      <protection locked="0"/>
    </xf>
    <xf numFmtId="1" fontId="7" fillId="5" borderId="37" xfId="0" applyNumberFormat="1" applyFont="1" applyFill="1" applyBorder="1" applyAlignment="1" applyProtection="1">
      <alignment vertical="center"/>
      <protection locked="0"/>
    </xf>
    <xf numFmtId="1" fontId="7" fillId="5" borderId="36" xfId="0" applyNumberFormat="1" applyFont="1" applyFill="1" applyBorder="1" applyAlignment="1" applyProtection="1">
      <alignment vertical="center"/>
      <protection locked="0"/>
    </xf>
    <xf numFmtId="1" fontId="7" fillId="5" borderId="38" xfId="0" applyNumberFormat="1" applyFont="1" applyFill="1" applyBorder="1" applyAlignment="1" applyProtection="1">
      <alignment vertical="center"/>
      <protection locked="0"/>
    </xf>
    <xf numFmtId="0" fontId="7" fillId="9" borderId="0" xfId="0" applyFont="1" applyFill="1"/>
    <xf numFmtId="0" fontId="7" fillId="10" borderId="0" xfId="0" applyFont="1" applyFill="1"/>
    <xf numFmtId="1" fontId="7" fillId="5" borderId="40" xfId="0" applyNumberFormat="1" applyFont="1" applyFill="1" applyBorder="1" applyAlignment="1" applyProtection="1">
      <alignment vertical="center"/>
      <protection locked="0"/>
    </xf>
    <xf numFmtId="1" fontId="7" fillId="13" borderId="39" xfId="0" applyNumberFormat="1" applyFont="1" applyFill="1" applyBorder="1" applyAlignment="1">
      <alignment vertical="center"/>
    </xf>
    <xf numFmtId="1" fontId="7" fillId="5" borderId="39" xfId="0" applyNumberFormat="1" applyFont="1" applyFill="1" applyBorder="1" applyAlignment="1" applyProtection="1">
      <alignment vertical="center"/>
      <protection locked="0"/>
    </xf>
    <xf numFmtId="1" fontId="7" fillId="5" borderId="51" xfId="0" applyNumberFormat="1" applyFont="1" applyFill="1" applyBorder="1" applyAlignment="1" applyProtection="1">
      <alignment vertical="center"/>
      <protection locked="0"/>
    </xf>
    <xf numFmtId="1" fontId="7" fillId="5" borderId="44" xfId="0" applyNumberFormat="1" applyFont="1" applyFill="1" applyBorder="1" applyAlignment="1" applyProtection="1">
      <alignment vertical="center"/>
      <protection locked="0"/>
    </xf>
    <xf numFmtId="1" fontId="7" fillId="5" borderId="52" xfId="0" applyNumberFormat="1" applyFont="1" applyFill="1" applyBorder="1" applyAlignment="1" applyProtection="1">
      <alignment vertical="center"/>
      <protection locked="0"/>
    </xf>
    <xf numFmtId="1" fontId="7" fillId="0" borderId="108" xfId="0" applyNumberFormat="1" applyFont="1" applyBorder="1" applyAlignment="1">
      <alignment horizontal="left" vertical="center" wrapText="1"/>
    </xf>
    <xf numFmtId="1" fontId="7" fillId="0" borderId="107" xfId="0" applyNumberFormat="1" applyFont="1" applyBorder="1" applyAlignment="1">
      <alignment horizontal="left" vertical="center" wrapText="1"/>
    </xf>
    <xf numFmtId="1" fontId="7" fillId="0" borderId="67" xfId="0" applyNumberFormat="1" applyFont="1" applyBorder="1" applyAlignment="1">
      <alignment horizontal="left" vertical="center" wrapText="1"/>
    </xf>
    <xf numFmtId="1" fontId="7" fillId="5" borderId="64" xfId="0" applyNumberFormat="1" applyFont="1" applyFill="1" applyBorder="1" applyAlignment="1" applyProtection="1">
      <alignment vertical="center"/>
      <protection locked="0"/>
    </xf>
    <xf numFmtId="1" fontId="7" fillId="13" borderId="67" xfId="0" applyNumberFormat="1" applyFont="1" applyFill="1" applyBorder="1" applyAlignment="1">
      <alignment vertical="center"/>
    </xf>
    <xf numFmtId="1" fontId="7" fillId="5" borderId="67" xfId="0" applyNumberFormat="1" applyFont="1" applyFill="1" applyBorder="1" applyAlignment="1" applyProtection="1">
      <alignment vertical="center"/>
      <protection locked="0"/>
    </xf>
    <xf numFmtId="1" fontId="7" fillId="5" borderId="68" xfId="0" applyNumberFormat="1" applyFont="1" applyFill="1" applyBorder="1" applyAlignment="1" applyProtection="1">
      <alignment vertical="center"/>
      <protection locked="0"/>
    </xf>
    <xf numFmtId="1" fontId="7" fillId="5" borderId="71" xfId="0" applyNumberFormat="1" applyFont="1" applyFill="1" applyBorder="1" applyAlignment="1" applyProtection="1">
      <alignment vertical="center"/>
      <protection locked="0"/>
    </xf>
    <xf numFmtId="1" fontId="7" fillId="5" borderId="70" xfId="0" applyNumberFormat="1" applyFont="1" applyFill="1" applyBorder="1" applyAlignment="1" applyProtection="1">
      <alignment vertical="center"/>
      <protection locked="0"/>
    </xf>
    <xf numFmtId="1" fontId="11" fillId="0" borderId="0" xfId="0" applyNumberFormat="1" applyFont="1" applyAlignment="1">
      <alignment wrapText="1"/>
    </xf>
    <xf numFmtId="1" fontId="5" fillId="0" borderId="0" xfId="0" applyNumberFormat="1" applyFont="1"/>
    <xf numFmtId="1" fontId="7" fillId="0" borderId="10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left" vertical="center" wrapText="1"/>
    </xf>
    <xf numFmtId="1" fontId="7" fillId="0" borderId="6" xfId="0" applyNumberFormat="1" applyFont="1" applyBorder="1" applyAlignment="1">
      <alignment horizontal="left" vertical="center" wrapText="1"/>
    </xf>
    <xf numFmtId="1" fontId="7" fillId="0" borderId="60" xfId="0" applyNumberFormat="1" applyFont="1" applyBorder="1"/>
    <xf numFmtId="1" fontId="7" fillId="5" borderId="114" xfId="0" applyNumberFormat="1" applyFont="1" applyFill="1" applyBorder="1" applyProtection="1">
      <protection locked="0"/>
    </xf>
    <xf numFmtId="1" fontId="7" fillId="0" borderId="40" xfId="0" applyNumberFormat="1" applyFont="1" applyBorder="1" applyAlignment="1">
      <alignment vertical="center"/>
    </xf>
    <xf numFmtId="1" fontId="7" fillId="5" borderId="116" xfId="0" applyNumberFormat="1" applyFont="1" applyFill="1" applyBorder="1" applyProtection="1">
      <protection locked="0"/>
    </xf>
    <xf numFmtId="1" fontId="7" fillId="0" borderId="15" xfId="0" applyNumberFormat="1" applyFont="1" applyBorder="1" applyAlignment="1">
      <alignment horizontal="left" vertical="center" wrapText="1"/>
    </xf>
    <xf numFmtId="1" fontId="7" fillId="0" borderId="16" xfId="0" applyNumberFormat="1" applyFont="1" applyBorder="1" applyAlignment="1">
      <alignment horizontal="left" vertical="center" wrapText="1"/>
    </xf>
    <xf numFmtId="1" fontId="7" fillId="5" borderId="118" xfId="0" applyNumberFormat="1" applyFont="1" applyFill="1" applyBorder="1" applyProtection="1">
      <protection locked="0"/>
    </xf>
    <xf numFmtId="1" fontId="7" fillId="0" borderId="56" xfId="0" applyNumberFormat="1" applyFont="1" applyBorder="1"/>
    <xf numFmtId="1" fontId="7" fillId="5" borderId="120" xfId="0" applyNumberFormat="1" applyFont="1" applyFill="1" applyBorder="1" applyProtection="1">
      <protection locked="0"/>
    </xf>
    <xf numFmtId="1" fontId="7" fillId="5" borderId="122" xfId="0" applyNumberFormat="1" applyFont="1" applyFill="1" applyBorder="1" applyProtection="1">
      <protection locked="0"/>
    </xf>
    <xf numFmtId="1" fontId="8" fillId="4" borderId="5" xfId="0" applyNumberFormat="1" applyFont="1" applyFill="1" applyBorder="1"/>
    <xf numFmtId="1" fontId="7" fillId="0" borderId="17" xfId="0" applyNumberFormat="1" applyFont="1" applyBorder="1" applyAlignment="1">
      <alignment horizontal="center" vertical="center"/>
    </xf>
    <xf numFmtId="1" fontId="7" fillId="0" borderId="110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1" fontId="7" fillId="0" borderId="89" xfId="0" applyNumberFormat="1" applyFont="1" applyBorder="1" applyAlignment="1">
      <alignment vertical="center"/>
    </xf>
    <xf numFmtId="1" fontId="7" fillId="5" borderId="110" xfId="0" applyNumberFormat="1" applyFont="1" applyFill="1" applyBorder="1" applyProtection="1">
      <protection locked="0"/>
    </xf>
    <xf numFmtId="1" fontId="7" fillId="5" borderId="89" xfId="0" applyNumberFormat="1" applyFont="1" applyFill="1" applyBorder="1" applyProtection="1">
      <protection locked="0"/>
    </xf>
    <xf numFmtId="1" fontId="0" fillId="4" borderId="77" xfId="0" applyNumberFormat="1" applyFill="1" applyBorder="1"/>
    <xf numFmtId="1" fontId="8" fillId="4" borderId="3" xfId="0" applyNumberFormat="1" applyFont="1" applyFill="1" applyBorder="1"/>
    <xf numFmtId="1" fontId="7" fillId="4" borderId="7" xfId="0" applyNumberFormat="1" applyFont="1" applyFill="1" applyBorder="1" applyAlignment="1">
      <alignment horizontal="center" vertical="center" wrapText="1"/>
    </xf>
    <xf numFmtId="1" fontId="7" fillId="4" borderId="17" xfId="0" applyNumberFormat="1" applyFont="1" applyFill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35" xfId="0" applyNumberFormat="1" applyFont="1" applyBorder="1" applyAlignment="1">
      <alignment vertical="center" wrapText="1"/>
    </xf>
    <xf numFmtId="1" fontId="7" fillId="4" borderId="35" xfId="0" applyNumberFormat="1" applyFont="1" applyFill="1" applyBorder="1"/>
    <xf numFmtId="1" fontId="7" fillId="0" borderId="40" xfId="0" applyNumberFormat="1" applyFont="1" applyBorder="1" applyAlignment="1">
      <alignment vertical="center" wrapText="1"/>
    </xf>
    <xf numFmtId="1" fontId="7" fillId="4" borderId="40" xfId="0" applyNumberFormat="1" applyFont="1" applyFill="1" applyBorder="1"/>
    <xf numFmtId="1" fontId="7" fillId="4" borderId="17" xfId="0" applyNumberFormat="1" applyFont="1" applyFill="1" applyBorder="1" applyAlignment="1">
      <alignment vertical="center"/>
    </xf>
    <xf numFmtId="1" fontId="7" fillId="4" borderId="17" xfId="0" applyNumberFormat="1" applyFont="1" applyFill="1" applyBorder="1"/>
    <xf numFmtId="1" fontId="7" fillId="4" borderId="8" xfId="0" applyNumberFormat="1" applyFont="1" applyFill="1" applyBorder="1" applyAlignment="1">
      <alignment horizontal="center" vertical="center" wrapText="1"/>
    </xf>
    <xf numFmtId="1" fontId="7" fillId="4" borderId="9" xfId="0" applyNumberFormat="1" applyFont="1" applyFill="1" applyBorder="1" applyAlignment="1">
      <alignment horizontal="center" vertical="center" wrapText="1"/>
    </xf>
    <xf numFmtId="1" fontId="7" fillId="4" borderId="10" xfId="0" applyNumberFormat="1" applyFont="1" applyFill="1" applyBorder="1" applyAlignment="1">
      <alignment horizontal="center" vertical="center" wrapText="1"/>
    </xf>
    <xf numFmtId="1" fontId="7" fillId="0" borderId="17" xfId="0" applyNumberFormat="1" applyFont="1" applyBorder="1" applyAlignment="1">
      <alignment vertical="center" wrapText="1"/>
    </xf>
    <xf numFmtId="1" fontId="8" fillId="4" borderId="0" xfId="0" applyNumberFormat="1" applyFont="1" applyFill="1"/>
    <xf numFmtId="1" fontId="7" fillId="0" borderId="123" xfId="0" applyNumberFormat="1" applyFont="1" applyBorder="1" applyAlignment="1">
      <alignment horizontal="center" vertical="center" wrapText="1"/>
    </xf>
    <xf numFmtId="0" fontId="7" fillId="0" borderId="1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125" xfId="0" applyNumberFormat="1" applyFont="1" applyBorder="1" applyAlignment="1">
      <alignment horizontal="center" vertical="center" wrapText="1"/>
    </xf>
    <xf numFmtId="1" fontId="7" fillId="0" borderId="91" xfId="0" applyNumberFormat="1" applyFont="1" applyBorder="1" applyAlignment="1">
      <alignment horizontal="center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1" fontId="7" fillId="5" borderId="126" xfId="0" applyNumberFormat="1" applyFont="1" applyFill="1" applyBorder="1" applyProtection="1">
      <protection locked="0"/>
    </xf>
    <xf numFmtId="1" fontId="0" fillId="4" borderId="0" xfId="0" applyNumberFormat="1" applyFill="1" applyProtection="1">
      <protection locked="0"/>
    </xf>
    <xf numFmtId="1" fontId="0" fillId="10" borderId="0" xfId="0" applyNumberFormat="1" applyFill="1"/>
    <xf numFmtId="0" fontId="2" fillId="12" borderId="125" xfId="1" applyFont="1" applyFill="1" applyBorder="1" applyProtection="1"/>
    <xf numFmtId="1" fontId="9" fillId="14" borderId="127" xfId="2" applyNumberFormat="1" applyFont="1" applyFill="1" applyBorder="1"/>
    <xf numFmtId="1" fontId="11" fillId="0" borderId="0" xfId="2" applyNumberFormat="1" applyFont="1" applyAlignment="1">
      <alignment wrapText="1"/>
    </xf>
    <xf numFmtId="1" fontId="13" fillId="14" borderId="0" xfId="2" applyNumberFormat="1" applyFont="1" applyFill="1"/>
    <xf numFmtId="1" fontId="5" fillId="0" borderId="0" xfId="2" applyNumberFormat="1" applyFont="1"/>
    <xf numFmtId="1" fontId="7" fillId="0" borderId="128" xfId="2" applyNumberFormat="1" applyFont="1" applyBorder="1" applyAlignment="1">
      <alignment horizontal="center" vertical="center"/>
    </xf>
    <xf numFmtId="1" fontId="7" fillId="0" borderId="111" xfId="2" applyNumberFormat="1" applyFont="1" applyBorder="1" applyAlignment="1">
      <alignment horizontal="center" vertical="center"/>
    </xf>
    <xf numFmtId="1" fontId="7" fillId="0" borderId="129" xfId="2" applyNumberFormat="1" applyFont="1" applyBorder="1" applyAlignment="1">
      <alignment horizontal="center" vertical="center" wrapText="1"/>
    </xf>
    <xf numFmtId="1" fontId="7" fillId="0" borderId="8" xfId="2" applyNumberFormat="1" applyFont="1" applyBorder="1" applyAlignment="1">
      <alignment horizontal="center" vertical="center"/>
    </xf>
    <xf numFmtId="1" fontId="7" fillId="0" borderId="9" xfId="2" applyNumberFormat="1" applyFont="1" applyBorder="1" applyAlignment="1">
      <alignment horizontal="center" vertical="center"/>
    </xf>
    <xf numFmtId="1" fontId="7" fillId="0" borderId="11" xfId="2" applyNumberFormat="1" applyFont="1" applyBorder="1" applyAlignment="1">
      <alignment horizontal="center" vertical="center"/>
    </xf>
    <xf numFmtId="1" fontId="7" fillId="0" borderId="127" xfId="2" applyNumberFormat="1" applyFont="1" applyBorder="1" applyAlignment="1">
      <alignment horizontal="center" vertical="center"/>
    </xf>
    <xf numFmtId="0" fontId="7" fillId="0" borderId="130" xfId="2" applyFont="1" applyBorder="1"/>
    <xf numFmtId="1" fontId="7" fillId="0" borderId="131" xfId="2" applyNumberFormat="1" applyFont="1" applyBorder="1" applyAlignment="1">
      <alignment horizontal="center" vertical="center"/>
    </xf>
    <xf numFmtId="1" fontId="7" fillId="0" borderId="113" xfId="2" applyNumberFormat="1" applyFont="1" applyBorder="1" applyAlignment="1">
      <alignment horizontal="center" vertical="center"/>
    </xf>
    <xf numFmtId="0" fontId="7" fillId="0" borderId="132" xfId="2" applyFont="1" applyBorder="1"/>
    <xf numFmtId="1" fontId="7" fillId="0" borderId="133" xfId="2" applyNumberFormat="1" applyFont="1" applyBorder="1" applyAlignment="1">
      <alignment horizontal="center" vertical="center" wrapText="1"/>
    </xf>
    <xf numFmtId="1" fontId="7" fillId="0" borderId="134" xfId="2" applyNumberFormat="1" applyFont="1" applyBorder="1" applyAlignment="1">
      <alignment horizontal="center" vertical="center" wrapText="1"/>
    </xf>
    <xf numFmtId="1" fontId="7" fillId="0" borderId="135" xfId="2" applyNumberFormat="1" applyFont="1" applyBorder="1" applyAlignment="1">
      <alignment horizontal="center" vertical="center" wrapText="1"/>
    </xf>
    <xf numFmtId="1" fontId="7" fillId="0" borderId="136" xfId="2" applyNumberFormat="1" applyFont="1" applyBorder="1" applyAlignment="1">
      <alignment horizontal="center" vertical="center" wrapText="1"/>
    </xf>
    <xf numFmtId="1" fontId="7" fillId="0" borderId="130" xfId="2" applyNumberFormat="1" applyFont="1" applyBorder="1" applyAlignment="1">
      <alignment horizontal="center" vertical="center" wrapText="1"/>
    </xf>
    <xf numFmtId="1" fontId="7" fillId="0" borderId="129" xfId="2" applyNumberFormat="1" applyFont="1" applyBorder="1" applyAlignment="1">
      <alignment horizontal="left" vertical="center" wrapText="1"/>
    </xf>
    <xf numFmtId="1" fontId="7" fillId="0" borderId="111" xfId="2" applyNumberFormat="1" applyFont="1" applyBorder="1" applyAlignment="1">
      <alignment horizontal="left" vertical="center" wrapText="1"/>
    </xf>
    <xf numFmtId="1" fontId="7" fillId="0" borderId="137" xfId="2" applyNumberFormat="1" applyFont="1" applyBorder="1" applyAlignment="1">
      <alignment vertical="center"/>
    </xf>
    <xf numFmtId="1" fontId="7" fillId="0" borderId="138" xfId="2" applyNumberFormat="1" applyFont="1" applyBorder="1"/>
    <xf numFmtId="1" fontId="7" fillId="15" borderId="139" xfId="2" applyNumberFormat="1" applyFont="1" applyFill="1" applyBorder="1" applyProtection="1">
      <protection locked="0"/>
    </xf>
    <xf numFmtId="1" fontId="7" fillId="16" borderId="140" xfId="2" applyNumberFormat="1" applyFont="1" applyFill="1" applyBorder="1"/>
    <xf numFmtId="1" fontId="7" fillId="16" borderId="141" xfId="2" applyNumberFormat="1" applyFont="1" applyFill="1" applyBorder="1"/>
    <xf numFmtId="1" fontId="7" fillId="15" borderId="142" xfId="2" applyNumberFormat="1" applyFont="1" applyFill="1" applyBorder="1" applyProtection="1">
      <protection locked="0"/>
    </xf>
    <xf numFmtId="1" fontId="7" fillId="15" borderId="143" xfId="2" applyNumberFormat="1" applyFont="1" applyFill="1" applyBorder="1" applyProtection="1">
      <protection locked="0"/>
    </xf>
    <xf numFmtId="0" fontId="7" fillId="11" borderId="0" xfId="0" applyFont="1" applyFill="1"/>
    <xf numFmtId="1" fontId="7" fillId="0" borderId="144" xfId="2" applyNumberFormat="1" applyFont="1" applyBorder="1" applyAlignment="1">
      <alignment horizontal="left" vertical="center" wrapText="1"/>
    </xf>
    <xf numFmtId="1" fontId="7" fillId="0" borderId="145" xfId="2" applyNumberFormat="1" applyFont="1" applyBorder="1" applyAlignment="1">
      <alignment horizontal="left" vertical="center" wrapText="1"/>
    </xf>
    <xf numFmtId="1" fontId="7" fillId="0" borderId="146" xfId="2" applyNumberFormat="1" applyFont="1" applyBorder="1" applyAlignment="1">
      <alignment vertical="center"/>
    </xf>
    <xf numFmtId="1" fontId="7" fillId="16" borderId="147" xfId="2" applyNumberFormat="1" applyFont="1" applyFill="1" applyBorder="1"/>
    <xf numFmtId="1" fontId="7" fillId="15" borderId="148" xfId="2" applyNumberFormat="1" applyFont="1" applyFill="1" applyBorder="1" applyProtection="1">
      <protection locked="0"/>
    </xf>
    <xf numFmtId="1" fontId="7" fillId="16" borderId="148" xfId="2" applyNumberFormat="1" applyFont="1" applyFill="1" applyBorder="1"/>
    <xf numFmtId="1" fontId="7" fillId="16" borderId="149" xfId="2" applyNumberFormat="1" applyFont="1" applyFill="1" applyBorder="1"/>
    <xf numFmtId="1" fontId="7" fillId="15" borderId="150" xfId="2" applyNumberFormat="1" applyFont="1" applyFill="1" applyBorder="1" applyProtection="1">
      <protection locked="0"/>
    </xf>
    <xf numFmtId="1" fontId="7" fillId="15" borderId="151" xfId="2" applyNumberFormat="1" applyFont="1" applyFill="1" applyBorder="1" applyProtection="1">
      <protection locked="0"/>
    </xf>
    <xf numFmtId="1" fontId="7" fillId="0" borderId="138" xfId="2" applyNumberFormat="1" applyFont="1" applyBorder="1" applyAlignment="1">
      <alignment vertical="center" wrapText="1"/>
    </xf>
    <xf numFmtId="1" fontId="7" fillId="0" borderId="138" xfId="2" applyNumberFormat="1" applyFont="1" applyBorder="1" applyAlignment="1">
      <alignment vertical="center"/>
    </xf>
    <xf numFmtId="1" fontId="7" fillId="15" borderId="152" xfId="2" applyNumberFormat="1" applyFont="1" applyFill="1" applyBorder="1" applyProtection="1">
      <protection locked="0"/>
    </xf>
    <xf numFmtId="1" fontId="7" fillId="15" borderId="153" xfId="2" applyNumberFormat="1" applyFont="1" applyFill="1" applyBorder="1" applyProtection="1">
      <protection locked="0"/>
    </xf>
    <xf numFmtId="1" fontId="7" fillId="15" borderId="154" xfId="2" applyNumberFormat="1" applyFont="1" applyFill="1" applyBorder="1" applyProtection="1">
      <protection locked="0"/>
    </xf>
    <xf numFmtId="1" fontId="7" fillId="0" borderId="155" xfId="2" applyNumberFormat="1" applyFont="1" applyBorder="1" applyAlignment="1">
      <alignment horizontal="left" vertical="center" wrapText="1"/>
    </xf>
    <xf numFmtId="1" fontId="7" fillId="0" borderId="156" xfId="2" applyNumberFormat="1" applyFont="1" applyBorder="1" applyAlignment="1">
      <alignment horizontal="left" vertical="center" wrapText="1"/>
    </xf>
    <xf numFmtId="1" fontId="7" fillId="0" borderId="157" xfId="2" applyNumberFormat="1" applyFont="1" applyBorder="1" applyAlignment="1">
      <alignment vertical="center" wrapText="1"/>
    </xf>
    <xf numFmtId="1" fontId="7" fillId="0" borderId="158" xfId="2" applyNumberFormat="1" applyFont="1" applyBorder="1"/>
    <xf numFmtId="1" fontId="7" fillId="16" borderId="159" xfId="2" applyNumberFormat="1" applyFont="1" applyFill="1" applyBorder="1"/>
    <xf numFmtId="1" fontId="7" fillId="16" borderId="160" xfId="2" applyNumberFormat="1" applyFont="1" applyFill="1" applyBorder="1"/>
    <xf numFmtId="1" fontId="7" fillId="15" borderId="160" xfId="2" applyNumberFormat="1" applyFont="1" applyFill="1" applyBorder="1" applyProtection="1">
      <protection locked="0"/>
    </xf>
    <xf numFmtId="1" fontId="7" fillId="15" borderId="161" xfId="2" applyNumberFormat="1" applyFont="1" applyFill="1" applyBorder="1" applyProtection="1">
      <protection locked="0"/>
    </xf>
    <xf numFmtId="1" fontId="7" fillId="15" borderId="162" xfId="2" applyNumberFormat="1" applyFont="1" applyFill="1" applyBorder="1" applyProtection="1">
      <protection locked="0"/>
    </xf>
    <xf numFmtId="1" fontId="7" fillId="15" borderId="163" xfId="2" applyNumberFormat="1" applyFont="1" applyFill="1" applyBorder="1" applyProtection="1">
      <protection locked="0"/>
    </xf>
    <xf numFmtId="1" fontId="7" fillId="0" borderId="4" xfId="2" applyNumberFormat="1" applyFont="1" applyBorder="1" applyAlignment="1">
      <alignment horizontal="left" vertical="center" wrapText="1"/>
    </xf>
    <xf numFmtId="1" fontId="7" fillId="0" borderId="164" xfId="2" applyNumberFormat="1" applyFont="1" applyBorder="1" applyAlignment="1">
      <alignment horizontal="left" vertical="center" wrapText="1"/>
    </xf>
    <xf numFmtId="1" fontId="7" fillId="0" borderId="165" xfId="2" applyNumberFormat="1" applyFont="1" applyBorder="1" applyAlignment="1">
      <alignment vertical="center"/>
    </xf>
    <xf numFmtId="1" fontId="7" fillId="0" borderId="166" xfId="2" applyNumberFormat="1" applyFont="1" applyBorder="1"/>
    <xf numFmtId="1" fontId="7" fillId="15" borderId="167" xfId="2" applyNumberFormat="1" applyFont="1" applyFill="1" applyBorder="1" applyProtection="1">
      <protection locked="0"/>
    </xf>
    <xf numFmtId="1" fontId="7" fillId="16" borderId="168" xfId="2" applyNumberFormat="1" applyFont="1" applyFill="1" applyBorder="1"/>
    <xf numFmtId="1" fontId="7" fillId="16" borderId="169" xfId="2" applyNumberFormat="1" applyFont="1" applyFill="1" applyBorder="1"/>
    <xf numFmtId="1" fontId="7" fillId="15" borderId="170" xfId="2" applyNumberFormat="1" applyFont="1" applyFill="1" applyBorder="1" applyProtection="1">
      <protection locked="0"/>
    </xf>
    <xf numFmtId="1" fontId="7" fillId="0" borderId="77" xfId="2" applyNumberFormat="1" applyFont="1" applyBorder="1" applyAlignment="1">
      <alignment horizontal="left" vertical="center" wrapText="1"/>
    </xf>
    <xf numFmtId="1" fontId="7" fillId="0" borderId="171" xfId="2" applyNumberFormat="1" applyFont="1" applyBorder="1"/>
    <xf numFmtId="1" fontId="7" fillId="16" borderId="150" xfId="2" applyNumberFormat="1" applyFont="1" applyFill="1" applyBorder="1"/>
    <xf numFmtId="1" fontId="7" fillId="17" borderId="148" xfId="2" applyNumberFormat="1" applyFont="1" applyFill="1" applyBorder="1" applyProtection="1">
      <protection locked="0"/>
    </xf>
    <xf numFmtId="1" fontId="7" fillId="17" borderId="149" xfId="2" applyNumberFormat="1" applyFont="1" applyFill="1" applyBorder="1" applyProtection="1">
      <protection locked="0"/>
    </xf>
    <xf numFmtId="1" fontId="7" fillId="0" borderId="15" xfId="2" applyNumberFormat="1" applyFont="1" applyBorder="1" applyAlignment="1">
      <alignment horizontal="left" vertical="center" wrapText="1"/>
    </xf>
    <xf numFmtId="1" fontId="7" fillId="0" borderId="172" xfId="2" applyNumberFormat="1" applyFont="1" applyBorder="1" applyAlignment="1">
      <alignment vertical="center" wrapText="1"/>
    </xf>
    <xf numFmtId="1" fontId="7" fillId="0" borderId="173" xfId="2" applyNumberFormat="1" applyFont="1" applyBorder="1"/>
    <xf numFmtId="1" fontId="7" fillId="16" borderId="162" xfId="2" applyNumberFormat="1" applyFont="1" applyFill="1" applyBorder="1"/>
    <xf numFmtId="1" fontId="7" fillId="16" borderId="134" xfId="2" applyNumberFormat="1" applyFont="1" applyFill="1" applyBorder="1"/>
    <xf numFmtId="1" fontId="7" fillId="18" borderId="134" xfId="2" applyNumberFormat="1" applyFont="1" applyFill="1" applyBorder="1"/>
    <xf numFmtId="1" fontId="7" fillId="15" borderId="134" xfId="2" applyNumberFormat="1" applyFont="1" applyFill="1" applyBorder="1" applyProtection="1">
      <protection locked="0"/>
    </xf>
    <xf numFmtId="1" fontId="9" fillId="0" borderId="0" xfId="0" applyNumberFormat="1" applyFont="1"/>
    <xf numFmtId="1" fontId="14" fillId="4" borderId="0" xfId="0" applyNumberFormat="1" applyFont="1" applyFill="1"/>
    <xf numFmtId="1" fontId="7" fillId="0" borderId="21" xfId="0" applyNumberFormat="1" applyFont="1" applyBorder="1" applyAlignment="1">
      <alignment horizontal="center" wrapText="1"/>
    </xf>
    <xf numFmtId="1" fontId="7" fillId="0" borderId="90" xfId="0" applyNumberFormat="1" applyFont="1" applyBorder="1" applyAlignment="1">
      <alignment horizontal="center" wrapText="1"/>
    </xf>
    <xf numFmtId="1" fontId="7" fillId="0" borderId="11" xfId="0" applyNumberFormat="1" applyFont="1" applyBorder="1"/>
    <xf numFmtId="1" fontId="7" fillId="0" borderId="98" xfId="0" applyNumberFormat="1" applyFont="1" applyBorder="1"/>
    <xf numFmtId="1" fontId="8" fillId="4" borderId="174" xfId="0" applyNumberFormat="1" applyFont="1" applyFill="1" applyBorder="1"/>
    <xf numFmtId="1" fontId="7" fillId="4" borderId="3" xfId="0" applyNumberFormat="1" applyFont="1" applyFill="1" applyBorder="1"/>
    <xf numFmtId="0" fontId="7" fillId="0" borderId="175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7" fillId="0" borderId="99" xfId="0" applyNumberFormat="1" applyFont="1" applyBorder="1" applyAlignment="1">
      <alignment horizontal="center" vertical="center" wrapText="1"/>
    </xf>
    <xf numFmtId="0" fontId="0" fillId="0" borderId="77" xfId="0" applyBorder="1"/>
    <xf numFmtId="1" fontId="7" fillId="0" borderId="34" xfId="0" applyNumberFormat="1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106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/>
    </xf>
    <xf numFmtId="1" fontId="7" fillId="0" borderId="176" xfId="0" applyNumberFormat="1" applyFont="1" applyBorder="1" applyAlignment="1">
      <alignment horizontal="center" vertical="center"/>
    </xf>
    <xf numFmtId="1" fontId="7" fillId="0" borderId="176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7" fillId="0" borderId="102" xfId="0" applyNumberFormat="1" applyFont="1" applyBorder="1" applyAlignment="1">
      <alignment horizontal="center" vertical="center" wrapText="1"/>
    </xf>
    <xf numFmtId="1" fontId="7" fillId="0" borderId="177" xfId="0" applyNumberFormat="1" applyFont="1" applyBorder="1" applyAlignment="1">
      <alignment horizontal="left" vertical="center" wrapText="1"/>
    </xf>
    <xf numFmtId="1" fontId="7" fillId="0" borderId="35" xfId="0" applyNumberFormat="1" applyFont="1" applyBorder="1" applyAlignment="1">
      <alignment horizontal="left"/>
    </xf>
    <xf numFmtId="1" fontId="7" fillId="4" borderId="178" xfId="3" applyNumberFormat="1" applyFont="1" applyFill="1" applyBorder="1" applyAlignment="1">
      <alignment horizontal="right"/>
    </xf>
    <xf numFmtId="1" fontId="7" fillId="4" borderId="51" xfId="3" applyNumberFormat="1" applyFont="1" applyFill="1" applyBorder="1" applyAlignment="1">
      <alignment horizontal="right"/>
    </xf>
    <xf numFmtId="1" fontId="7" fillId="4" borderId="39" xfId="3" applyNumberFormat="1" applyFont="1" applyFill="1" applyBorder="1" applyAlignment="1">
      <alignment horizontal="right"/>
    </xf>
    <xf numFmtId="1" fontId="7" fillId="0" borderId="179" xfId="0" applyNumberFormat="1" applyFont="1" applyBorder="1" applyAlignment="1">
      <alignment horizontal="left" vertical="center" wrapText="1"/>
    </xf>
    <xf numFmtId="1" fontId="7" fillId="0" borderId="40" xfId="0" applyNumberFormat="1" applyFont="1" applyBorder="1" applyAlignment="1">
      <alignment horizontal="left"/>
    </xf>
    <xf numFmtId="1" fontId="7" fillId="4" borderId="180" xfId="3" applyNumberFormat="1" applyFont="1" applyFill="1" applyBorder="1" applyAlignment="1">
      <alignment horizontal="right"/>
    </xf>
    <xf numFmtId="1" fontId="7" fillId="4" borderId="80" xfId="3" applyNumberFormat="1" applyFont="1" applyFill="1" applyBorder="1" applyAlignment="1">
      <alignment horizontal="right"/>
    </xf>
    <xf numFmtId="1" fontId="7" fillId="4" borderId="63" xfId="3" applyNumberFormat="1" applyFont="1" applyFill="1" applyBorder="1" applyAlignment="1">
      <alignment horizontal="right"/>
    </xf>
    <xf numFmtId="1" fontId="7" fillId="0" borderId="79" xfId="0" applyNumberFormat="1" applyFont="1" applyBorder="1" applyAlignment="1">
      <alignment horizontal="left"/>
    </xf>
    <xf numFmtId="1" fontId="7" fillId="4" borderId="49" xfId="3" applyNumberFormat="1" applyFont="1" applyFill="1" applyBorder="1" applyAlignment="1">
      <alignment horizontal="right"/>
    </xf>
    <xf numFmtId="1" fontId="7" fillId="0" borderId="181" xfId="0" applyNumberFormat="1" applyFont="1" applyBorder="1" applyAlignment="1">
      <alignment horizontal="left" vertical="center" wrapText="1"/>
    </xf>
    <xf numFmtId="1" fontId="7" fillId="0" borderId="64" xfId="0" applyNumberFormat="1" applyFont="1" applyBorder="1" applyAlignment="1">
      <alignment horizontal="left"/>
    </xf>
    <xf numFmtId="1" fontId="7" fillId="0" borderId="175" xfId="0" applyNumberFormat="1" applyFont="1" applyBorder="1" applyAlignment="1">
      <alignment horizontal="left" vertical="center" wrapText="1"/>
    </xf>
    <xf numFmtId="1" fontId="7" fillId="4" borderId="32" xfId="3" applyNumberFormat="1" applyFont="1" applyFill="1" applyBorder="1" applyAlignment="1">
      <alignment horizontal="right"/>
    </xf>
    <xf numFmtId="1" fontId="7" fillId="4" borderId="37" xfId="3" applyNumberFormat="1" applyFont="1" applyFill="1" applyBorder="1" applyAlignment="1">
      <alignment horizontal="right"/>
    </xf>
    <xf numFmtId="1" fontId="7" fillId="4" borderId="33" xfId="3" applyNumberFormat="1" applyFont="1" applyFill="1" applyBorder="1" applyAlignment="1">
      <alignment horizontal="right"/>
    </xf>
    <xf numFmtId="1" fontId="7" fillId="4" borderId="65" xfId="3" applyNumberFormat="1" applyFont="1" applyFill="1" applyBorder="1" applyAlignment="1">
      <alignment horizontal="right"/>
    </xf>
    <xf numFmtId="1" fontId="7" fillId="4" borderId="68" xfId="3" applyNumberFormat="1" applyFont="1" applyFill="1" applyBorder="1" applyAlignment="1">
      <alignment horizontal="right"/>
    </xf>
    <xf numFmtId="1" fontId="7" fillId="4" borderId="67" xfId="3" applyNumberFormat="1" applyFont="1" applyFill="1" applyBorder="1" applyAlignment="1">
      <alignment horizontal="right"/>
    </xf>
    <xf numFmtId="1" fontId="0" fillId="19" borderId="0" xfId="0" applyNumberFormat="1" applyFill="1"/>
    <xf numFmtId="1" fontId="7" fillId="0" borderId="182" xfId="0" applyNumberFormat="1" applyFont="1" applyBorder="1" applyAlignment="1">
      <alignment horizontal="left"/>
    </xf>
    <xf numFmtId="1" fontId="7" fillId="5" borderId="183" xfId="0" applyNumberFormat="1" applyFont="1" applyFill="1" applyBorder="1" applyProtection="1">
      <protection locked="0"/>
    </xf>
    <xf numFmtId="1" fontId="7" fillId="5" borderId="185" xfId="0" applyNumberFormat="1" applyFont="1" applyFill="1" applyBorder="1" applyProtection="1">
      <protection locked="0"/>
    </xf>
    <xf numFmtId="1" fontId="7" fillId="0" borderId="186" xfId="0" applyNumberFormat="1" applyFont="1" applyBorder="1" applyAlignment="1">
      <alignment horizontal="center" vertical="center" wrapText="1"/>
    </xf>
    <xf numFmtId="1" fontId="7" fillId="0" borderId="187" xfId="0" applyNumberFormat="1" applyFont="1" applyBorder="1" applyAlignment="1">
      <alignment horizontal="center" vertical="center" wrapText="1"/>
    </xf>
    <xf numFmtId="1" fontId="7" fillId="0" borderId="188" xfId="0" applyNumberFormat="1" applyFont="1" applyBorder="1" applyAlignment="1">
      <alignment horizontal="center" vertical="center" wrapText="1"/>
    </xf>
    <xf numFmtId="1" fontId="7" fillId="0" borderId="185" xfId="0" applyNumberFormat="1" applyFont="1" applyBorder="1" applyAlignment="1">
      <alignment vertical="center" wrapText="1"/>
    </xf>
    <xf numFmtId="1" fontId="7" fillId="0" borderId="182" xfId="0" applyNumberFormat="1" applyFont="1" applyBorder="1"/>
    <xf numFmtId="1" fontId="7" fillId="7" borderId="184" xfId="0" applyNumberFormat="1" applyFont="1" applyFill="1" applyBorder="1" applyProtection="1">
      <protection locked="0"/>
    </xf>
    <xf numFmtId="1" fontId="7" fillId="5" borderId="189" xfId="0" applyNumberFormat="1" applyFont="1" applyFill="1" applyBorder="1" applyProtection="1">
      <protection locked="0"/>
    </xf>
    <xf numFmtId="1" fontId="7" fillId="0" borderId="182" xfId="0" applyNumberFormat="1" applyFont="1" applyBorder="1" applyAlignment="1">
      <alignment vertical="center"/>
    </xf>
    <xf numFmtId="1" fontId="7" fillId="5" borderId="184" xfId="0" applyNumberFormat="1" applyFont="1" applyFill="1" applyBorder="1" applyProtection="1">
      <protection locked="0"/>
    </xf>
    <xf numFmtId="1" fontId="7" fillId="5" borderId="190" xfId="0" applyNumberFormat="1" applyFont="1" applyFill="1" applyBorder="1" applyProtection="1">
      <protection locked="0"/>
    </xf>
    <xf numFmtId="1" fontId="7" fillId="0" borderId="182" xfId="0" applyNumberFormat="1" applyFont="1" applyBorder="1" applyAlignment="1">
      <alignment horizontal="left" vertical="center" wrapText="1"/>
    </xf>
    <xf numFmtId="1" fontId="7" fillId="6" borderId="183" xfId="0" applyNumberFormat="1" applyFont="1" applyFill="1" applyBorder="1"/>
    <xf numFmtId="1" fontId="7" fillId="6" borderId="185" xfId="0" applyNumberFormat="1" applyFont="1" applyFill="1" applyBorder="1"/>
    <xf numFmtId="1" fontId="7" fillId="6" borderId="190" xfId="0" applyNumberFormat="1" applyFont="1" applyFill="1" applyBorder="1"/>
    <xf numFmtId="1" fontId="7" fillId="6" borderId="184" xfId="0" applyNumberFormat="1" applyFont="1" applyFill="1" applyBorder="1"/>
    <xf numFmtId="1" fontId="7" fillId="5" borderId="186" xfId="0" applyNumberFormat="1" applyFont="1" applyFill="1" applyBorder="1" applyProtection="1">
      <protection locked="0"/>
    </xf>
    <xf numFmtId="1" fontId="7" fillId="5" borderId="191" xfId="0" applyNumberFormat="1" applyFont="1" applyFill="1" applyBorder="1" applyProtection="1">
      <protection locked="0"/>
    </xf>
    <xf numFmtId="1" fontId="7" fillId="5" borderId="192" xfId="0" applyNumberFormat="1" applyFont="1" applyFill="1" applyBorder="1" applyProtection="1">
      <protection locked="0"/>
    </xf>
    <xf numFmtId="1" fontId="7" fillId="5" borderId="188" xfId="0" applyNumberFormat="1" applyFont="1" applyFill="1" applyBorder="1" applyProtection="1">
      <protection locked="0"/>
    </xf>
    <xf numFmtId="1" fontId="7" fillId="5" borderId="187" xfId="0" applyNumberFormat="1" applyFont="1" applyFill="1" applyBorder="1" applyProtection="1">
      <protection locked="0"/>
    </xf>
    <xf numFmtId="1" fontId="7" fillId="0" borderId="182" xfId="0" applyNumberFormat="1" applyFont="1" applyBorder="1" applyAlignment="1">
      <alignment horizontal="left" vertical="center" wrapText="1"/>
    </xf>
    <xf numFmtId="1" fontId="7" fillId="0" borderId="193" xfId="0" applyNumberFormat="1" applyFont="1" applyBorder="1" applyAlignment="1">
      <alignment horizontal="left" wrapText="1"/>
    </xf>
    <xf numFmtId="1" fontId="7" fillId="7" borderId="189" xfId="0" applyNumberFormat="1" applyFont="1" applyFill="1" applyBorder="1" applyProtection="1">
      <protection locked="0"/>
    </xf>
    <xf numFmtId="1" fontId="7" fillId="4" borderId="194" xfId="0" applyNumberFormat="1" applyFont="1" applyFill="1" applyBorder="1" applyAlignment="1">
      <alignment horizontal="left" wrapText="1"/>
    </xf>
    <xf numFmtId="1" fontId="7" fillId="4" borderId="185" xfId="0" applyNumberFormat="1" applyFont="1" applyFill="1" applyBorder="1" applyAlignment="1">
      <alignment horizontal="left" wrapText="1"/>
    </xf>
    <xf numFmtId="1" fontId="7" fillId="4" borderId="182" xfId="0" applyNumberFormat="1" applyFont="1" applyFill="1" applyBorder="1" applyAlignment="1">
      <alignment horizontal="left" vertical="top" wrapText="1"/>
    </xf>
    <xf numFmtId="1" fontId="7" fillId="6" borderId="189" xfId="0" applyNumberFormat="1" applyFont="1" applyFill="1" applyBorder="1"/>
    <xf numFmtId="1" fontId="7" fillId="0" borderId="186" xfId="0" applyNumberFormat="1" applyFont="1" applyBorder="1"/>
    <xf numFmtId="1" fontId="7" fillId="0" borderId="191" xfId="0" applyNumberFormat="1" applyFont="1" applyBorder="1"/>
    <xf numFmtId="1" fontId="7" fillId="0" borderId="192" xfId="0" applyNumberFormat="1" applyFont="1" applyBorder="1"/>
    <xf numFmtId="1" fontId="7" fillId="0" borderId="188" xfId="0" applyNumberFormat="1" applyFont="1" applyBorder="1"/>
    <xf numFmtId="1" fontId="7" fillId="0" borderId="187" xfId="0" applyNumberFormat="1" applyFont="1" applyBorder="1"/>
    <xf numFmtId="1" fontId="7" fillId="0" borderId="195" xfId="0" applyNumberFormat="1" applyFont="1" applyBorder="1" applyAlignment="1">
      <alignment horizontal="center" vertical="center" wrapText="1"/>
    </xf>
    <xf numFmtId="1" fontId="7" fillId="5" borderId="196" xfId="0" applyNumberFormat="1" applyFont="1" applyFill="1" applyBorder="1" applyProtection="1">
      <protection locked="0"/>
    </xf>
    <xf numFmtId="1" fontId="7" fillId="4" borderId="182" xfId="0" applyNumberFormat="1" applyFont="1" applyFill="1" applyBorder="1" applyAlignment="1">
      <alignment vertical="center" wrapText="1"/>
    </xf>
    <xf numFmtId="1" fontId="7" fillId="5" borderId="195" xfId="0" applyNumberFormat="1" applyFont="1" applyFill="1" applyBorder="1" applyProtection="1">
      <protection locked="0"/>
    </xf>
    <xf numFmtId="1" fontId="7" fillId="5" borderId="193" xfId="0" applyNumberFormat="1" applyFont="1" applyFill="1" applyBorder="1" applyProtection="1">
      <protection locked="0"/>
    </xf>
    <xf numFmtId="1" fontId="7" fillId="4" borderId="182" xfId="0" applyNumberFormat="1" applyFont="1" applyFill="1" applyBorder="1" applyAlignment="1">
      <alignment horizontal="center" vertical="center" wrapText="1"/>
    </xf>
    <xf numFmtId="1" fontId="7" fillId="0" borderId="194" xfId="0" applyNumberFormat="1" applyFont="1" applyBorder="1"/>
    <xf numFmtId="1" fontId="7" fillId="0" borderId="193" xfId="0" applyNumberFormat="1" applyFont="1" applyBorder="1"/>
    <xf numFmtId="1" fontId="7" fillId="0" borderId="185" xfId="0" applyNumberFormat="1" applyFont="1" applyBorder="1"/>
    <xf numFmtId="1" fontId="7" fillId="4" borderId="197" xfId="0" applyNumberFormat="1" applyFont="1" applyFill="1" applyBorder="1" applyAlignment="1">
      <alignment horizontal="center" vertical="center" wrapText="1"/>
    </xf>
    <xf numFmtId="1" fontId="7" fillId="0" borderId="194" xfId="0" applyNumberFormat="1" applyFont="1" applyBorder="1" applyAlignment="1">
      <alignment horizontal="left" vertical="center" wrapText="1"/>
    </xf>
    <xf numFmtId="1" fontId="7" fillId="0" borderId="193" xfId="0" applyNumberFormat="1" applyFont="1" applyBorder="1" applyAlignment="1">
      <alignment horizontal="left" vertical="center" wrapText="1"/>
    </xf>
    <xf numFmtId="1" fontId="7" fillId="0" borderId="185" xfId="0" applyNumberFormat="1" applyFont="1" applyBorder="1" applyAlignment="1">
      <alignment horizontal="left" vertical="center" wrapText="1"/>
    </xf>
    <xf numFmtId="1" fontId="7" fillId="13" borderId="182" xfId="0" applyNumberFormat="1" applyFont="1" applyFill="1" applyBorder="1" applyAlignment="1">
      <alignment vertical="center"/>
    </xf>
    <xf numFmtId="1" fontId="7" fillId="5" borderId="183" xfId="0" applyNumberFormat="1" applyFont="1" applyFill="1" applyBorder="1" applyAlignment="1" applyProtection="1">
      <alignment vertical="center"/>
      <protection locked="0"/>
    </xf>
    <xf numFmtId="1" fontId="7" fillId="5" borderId="198" xfId="0" applyNumberFormat="1" applyFont="1" applyFill="1" applyBorder="1" applyAlignment="1" applyProtection="1">
      <alignment vertical="center"/>
      <protection locked="0"/>
    </xf>
    <xf numFmtId="1" fontId="7" fillId="4" borderId="194" xfId="0" applyNumberFormat="1" applyFont="1" applyFill="1" applyBorder="1" applyAlignment="1">
      <alignment horizontal="left"/>
    </xf>
    <xf numFmtId="1" fontId="7" fillId="4" borderId="193" xfId="0" applyNumberFormat="1" applyFont="1" applyFill="1" applyBorder="1" applyAlignment="1">
      <alignment horizontal="left"/>
    </xf>
    <xf numFmtId="1" fontId="7" fillId="4" borderId="185" xfId="0" applyNumberFormat="1" applyFont="1" applyFill="1" applyBorder="1" applyAlignment="1">
      <alignment horizontal="left"/>
    </xf>
    <xf numFmtId="1" fontId="7" fillId="0" borderId="186" xfId="0" applyNumberFormat="1" applyFont="1" applyBorder="1" applyAlignment="1">
      <alignment horizontal="center" vertical="center"/>
    </xf>
    <xf numFmtId="1" fontId="7" fillId="0" borderId="188" xfId="0" applyNumberFormat="1" applyFont="1" applyBorder="1" applyAlignment="1">
      <alignment horizontal="center" vertical="center"/>
    </xf>
    <xf numFmtId="1" fontId="7" fillId="0" borderId="194" xfId="0" applyNumberFormat="1" applyFont="1" applyBorder="1" applyAlignment="1">
      <alignment horizontal="left" vertical="center"/>
    </xf>
    <xf numFmtId="1" fontId="7" fillId="0" borderId="193" xfId="0" applyNumberFormat="1" applyFont="1" applyBorder="1" applyAlignment="1">
      <alignment horizontal="left" vertical="center"/>
    </xf>
    <xf numFmtId="1" fontId="7" fillId="0" borderId="185" xfId="0" applyNumberFormat="1" applyFont="1" applyBorder="1" applyAlignment="1">
      <alignment horizontal="left" vertical="center"/>
    </xf>
    <xf numFmtId="1" fontId="7" fillId="5" borderId="182" xfId="0" applyNumberFormat="1" applyFont="1" applyFill="1" applyBorder="1" applyAlignment="1" applyProtection="1">
      <alignment vertical="center"/>
      <protection locked="0"/>
    </xf>
    <xf numFmtId="1" fontId="7" fillId="13" borderId="185" xfId="0" applyNumberFormat="1" applyFont="1" applyFill="1" applyBorder="1" applyAlignment="1">
      <alignment vertical="center"/>
    </xf>
    <xf numFmtId="1" fontId="7" fillId="5" borderId="185" xfId="0" applyNumberFormat="1" applyFont="1" applyFill="1" applyBorder="1" applyAlignment="1" applyProtection="1">
      <alignment vertical="center"/>
      <protection locked="0"/>
    </xf>
    <xf numFmtId="1" fontId="7" fillId="5" borderId="184" xfId="0" applyNumberFormat="1" applyFont="1" applyFill="1" applyBorder="1" applyAlignment="1" applyProtection="1">
      <alignment vertical="center"/>
      <protection locked="0"/>
    </xf>
    <xf numFmtId="1" fontId="7" fillId="5" borderId="189" xfId="0" applyNumberFormat="1" applyFont="1" applyFill="1" applyBorder="1" applyAlignment="1" applyProtection="1">
      <alignment vertical="center"/>
      <protection locked="0"/>
    </xf>
    <xf numFmtId="1" fontId="7" fillId="5" borderId="198" xfId="0" applyNumberFormat="1" applyFont="1" applyFill="1" applyBorder="1" applyProtection="1">
      <protection locked="0"/>
    </xf>
    <xf numFmtId="1" fontId="7" fillId="0" borderId="182" xfId="0" applyNumberFormat="1" applyFont="1" applyBorder="1" applyAlignment="1">
      <alignment vertical="center" wrapText="1"/>
    </xf>
    <xf numFmtId="1" fontId="7" fillId="4" borderId="182" xfId="0" applyNumberFormat="1" applyFont="1" applyFill="1" applyBorder="1"/>
    <xf numFmtId="0" fontId="7" fillId="0" borderId="199" xfId="0" applyFont="1" applyBorder="1" applyAlignment="1">
      <alignment horizontal="center" vertical="center"/>
    </xf>
    <xf numFmtId="1" fontId="7" fillId="0" borderId="192" xfId="0" applyNumberFormat="1" applyFont="1" applyBorder="1" applyAlignment="1">
      <alignment horizontal="center" vertical="center" wrapText="1"/>
    </xf>
    <xf numFmtId="1" fontId="7" fillId="5" borderId="200" xfId="0" applyNumberFormat="1" applyFont="1" applyFill="1" applyBorder="1" applyProtection="1">
      <protection locked="0"/>
    </xf>
    <xf numFmtId="1" fontId="7" fillId="0" borderId="191" xfId="0" applyNumberFormat="1" applyFont="1" applyBorder="1" applyAlignment="1">
      <alignment horizontal="center" wrapText="1"/>
    </xf>
    <xf numFmtId="1" fontId="7" fillId="0" borderId="195" xfId="0" applyNumberFormat="1" applyFont="1" applyBorder="1"/>
    <xf numFmtId="1" fontId="7" fillId="0" borderId="201" xfId="0" applyNumberFormat="1" applyFont="1" applyBorder="1" applyAlignment="1">
      <alignment horizontal="center" vertical="center" wrapText="1"/>
    </xf>
    <xf numFmtId="1" fontId="7" fillId="0" borderId="201" xfId="0" applyNumberFormat="1" applyFont="1" applyBorder="1" applyAlignment="1">
      <alignment horizontal="center" vertical="center"/>
    </xf>
    <xf numFmtId="1" fontId="7" fillId="0" borderId="202" xfId="0" applyNumberFormat="1" applyFont="1" applyBorder="1" applyAlignment="1">
      <alignment horizontal="center" vertical="center"/>
    </xf>
    <xf numFmtId="1" fontId="7" fillId="0" borderId="203" xfId="0" applyNumberFormat="1" applyFont="1" applyBorder="1" applyAlignment="1">
      <alignment horizontal="center" vertical="center" wrapText="1"/>
    </xf>
    <xf numFmtId="1" fontId="7" fillId="0" borderId="201" xfId="0" applyNumberFormat="1" applyFont="1" applyBorder="1" applyAlignment="1">
      <alignment horizontal="left" vertical="center"/>
    </xf>
    <xf numFmtId="1" fontId="7" fillId="5" borderId="203" xfId="0" applyNumberFormat="1" applyFont="1" applyFill="1" applyBorder="1" applyProtection="1">
      <protection locked="0"/>
    </xf>
    <xf numFmtId="1" fontId="7" fillId="0" borderId="201" xfId="0" applyNumberFormat="1" applyFont="1" applyBorder="1" applyAlignment="1">
      <alignment horizontal="center"/>
    </xf>
    <xf numFmtId="1" fontId="7" fillId="0" borderId="203" xfId="0" applyNumberFormat="1" applyFont="1" applyBorder="1"/>
    <xf numFmtId="1" fontId="7" fillId="0" borderId="201" xfId="0" applyNumberFormat="1" applyFont="1" applyBorder="1" applyAlignment="1">
      <alignment horizontal="center" wrapText="1"/>
    </xf>
    <xf numFmtId="1" fontId="7" fillId="4" borderId="202" xfId="0" applyNumberFormat="1" applyFont="1" applyFill="1" applyBorder="1" applyAlignment="1">
      <alignment horizontal="center" vertical="center" wrapText="1"/>
    </xf>
    <xf numFmtId="1" fontId="7" fillId="0" borderId="201" xfId="0" applyNumberFormat="1" applyFont="1" applyBorder="1" applyAlignment="1">
      <alignment vertical="center"/>
    </xf>
    <xf numFmtId="1" fontId="7" fillId="0" borderId="202" xfId="0" applyNumberFormat="1" applyFont="1" applyBorder="1" applyAlignment="1">
      <alignment vertical="center"/>
    </xf>
    <xf numFmtId="1" fontId="7" fillId="4" borderId="201" xfId="0" applyNumberFormat="1" applyFont="1" applyFill="1" applyBorder="1" applyAlignment="1">
      <alignment horizontal="center" vertical="center"/>
    </xf>
    <xf numFmtId="1" fontId="7" fillId="4" borderId="202" xfId="0" applyNumberFormat="1" applyFont="1" applyFill="1" applyBorder="1" applyAlignment="1">
      <alignment horizontal="center" vertical="center"/>
    </xf>
    <xf numFmtId="1" fontId="7" fillId="0" borderId="201" xfId="0" applyNumberFormat="1" applyFont="1" applyBorder="1" applyAlignment="1">
      <alignment horizontal="center" vertical="center" wrapText="1"/>
    </xf>
    <xf numFmtId="1" fontId="7" fillId="4" borderId="201" xfId="0" applyNumberFormat="1" applyFont="1" applyFill="1" applyBorder="1" applyAlignment="1">
      <alignment horizontal="center" vertical="center" wrapText="1"/>
    </xf>
    <xf numFmtId="0" fontId="7" fillId="0" borderId="202" xfId="0" applyFont="1" applyBorder="1" applyAlignment="1">
      <alignment horizontal="center" vertical="center"/>
    </xf>
    <xf numFmtId="1" fontId="7" fillId="0" borderId="201" xfId="2" applyNumberFormat="1" applyFont="1" applyBorder="1" applyAlignment="1">
      <alignment horizontal="center" vertical="center"/>
    </xf>
    <xf numFmtId="1" fontId="7" fillId="0" borderId="202" xfId="2" applyNumberFormat="1" applyFont="1" applyBorder="1" applyAlignment="1">
      <alignment horizontal="center" vertical="center"/>
    </xf>
    <xf numFmtId="1" fontId="7" fillId="0" borderId="202" xfId="0" applyNumberFormat="1" applyFont="1" applyBorder="1"/>
    <xf numFmtId="1" fontId="7" fillId="0" borderId="202" xfId="0" applyNumberFormat="1" applyFont="1" applyBorder="1" applyAlignment="1">
      <alignment horizontal="center" vertical="center" wrapText="1"/>
    </xf>
    <xf numFmtId="1" fontId="7" fillId="0" borderId="202" xfId="0" applyNumberFormat="1" applyFont="1" applyBorder="1" applyAlignment="1">
      <alignment horizontal="center" vertical="center" wrapText="1"/>
    </xf>
    <xf numFmtId="1" fontId="7" fillId="0" borderId="204" xfId="0" applyNumberFormat="1" applyFont="1" applyBorder="1" applyAlignment="1">
      <alignment horizontal="center" vertical="center"/>
    </xf>
    <xf numFmtId="1" fontId="7" fillId="0" borderId="205" xfId="0" applyNumberFormat="1" applyFont="1" applyBorder="1" applyAlignment="1">
      <alignment horizontal="center" vertical="center"/>
    </xf>
    <xf numFmtId="1" fontId="7" fillId="0" borderId="206" xfId="0" applyNumberFormat="1" applyFont="1" applyBorder="1" applyAlignment="1">
      <alignment horizontal="center" vertical="center" wrapText="1"/>
    </xf>
    <xf numFmtId="1" fontId="7" fillId="0" borderId="207" xfId="0" applyNumberFormat="1" applyFont="1" applyBorder="1" applyAlignment="1">
      <alignment horizontal="center" vertical="center" wrapText="1"/>
    </xf>
    <xf numFmtId="1" fontId="7" fillId="0" borderId="208" xfId="0" applyNumberFormat="1" applyFont="1" applyBorder="1" applyAlignment="1">
      <alignment horizontal="center" vertical="center" wrapText="1"/>
    </xf>
    <xf numFmtId="1" fontId="7" fillId="0" borderId="207" xfId="0" applyNumberFormat="1" applyFont="1" applyBorder="1" applyAlignment="1">
      <alignment horizontal="center" vertical="center"/>
    </xf>
    <xf numFmtId="1" fontId="7" fillId="0" borderId="209" xfId="0" applyNumberFormat="1" applyFont="1" applyBorder="1" applyAlignment="1">
      <alignment horizontal="center" vertical="center" wrapText="1"/>
    </xf>
    <xf numFmtId="1" fontId="7" fillId="0" borderId="210" xfId="0" applyNumberFormat="1" applyFont="1" applyBorder="1" applyAlignment="1">
      <alignment horizontal="center" vertical="center" wrapText="1"/>
    </xf>
    <xf numFmtId="1" fontId="7" fillId="0" borderId="211" xfId="0" applyNumberFormat="1" applyFont="1" applyBorder="1" applyAlignment="1">
      <alignment horizontal="center" vertical="center" wrapText="1"/>
    </xf>
    <xf numFmtId="0" fontId="7" fillId="0" borderId="206" xfId="0" applyFont="1" applyBorder="1" applyAlignment="1">
      <alignment horizontal="center" vertical="center" wrapText="1"/>
    </xf>
    <xf numFmtId="1" fontId="7" fillId="0" borderId="212" xfId="0" applyNumberFormat="1" applyFont="1" applyBorder="1" applyAlignment="1">
      <alignment horizontal="center" vertical="center" wrapText="1"/>
    </xf>
    <xf numFmtId="1" fontId="7" fillId="0" borderId="210" xfId="0" applyNumberFormat="1" applyFont="1" applyBorder="1" applyAlignment="1">
      <alignment horizontal="center" vertical="center" wrapText="1"/>
    </xf>
    <xf numFmtId="1" fontId="7" fillId="0" borderId="207" xfId="0" applyNumberFormat="1" applyFont="1" applyBorder="1" applyAlignment="1">
      <alignment horizontal="center" vertical="center" wrapText="1"/>
    </xf>
    <xf numFmtId="1" fontId="7" fillId="0" borderId="206" xfId="0" applyNumberFormat="1" applyFont="1" applyBorder="1" applyAlignment="1">
      <alignment horizontal="left" vertical="center"/>
    </xf>
    <xf numFmtId="1" fontId="7" fillId="0" borderId="204" xfId="0" applyNumberFormat="1" applyFont="1" applyBorder="1" applyAlignment="1">
      <alignment horizontal="left" wrapText="1"/>
    </xf>
    <xf numFmtId="1" fontId="7" fillId="0" borderId="205" xfId="0" applyNumberFormat="1" applyFont="1" applyBorder="1" applyAlignment="1">
      <alignment horizontal="left" wrapText="1"/>
    </xf>
    <xf numFmtId="1" fontId="7" fillId="0" borderId="206" xfId="0" applyNumberFormat="1" applyFont="1" applyBorder="1"/>
    <xf numFmtId="1" fontId="7" fillId="5" borderId="212" xfId="0" applyNumberFormat="1" applyFont="1" applyFill="1" applyBorder="1" applyProtection="1">
      <protection locked="0"/>
    </xf>
    <xf numFmtId="1" fontId="7" fillId="5" borderId="210" xfId="0" applyNumberFormat="1" applyFont="1" applyFill="1" applyBorder="1" applyProtection="1">
      <protection locked="0"/>
    </xf>
    <xf numFmtId="1" fontId="7" fillId="6" borderId="213" xfId="0" applyNumberFormat="1" applyFont="1" applyFill="1" applyBorder="1"/>
    <xf numFmtId="1" fontId="7" fillId="6" borderId="211" xfId="0" applyNumberFormat="1" applyFont="1" applyFill="1" applyBorder="1"/>
    <xf numFmtId="1" fontId="7" fillId="6" borderId="210" xfId="0" applyNumberFormat="1" applyFont="1" applyFill="1" applyBorder="1"/>
    <xf numFmtId="1" fontId="7" fillId="6" borderId="214" xfId="0" applyNumberFormat="1" applyFont="1" applyFill="1" applyBorder="1"/>
    <xf numFmtId="1" fontId="7" fillId="7" borderId="215" xfId="0" applyNumberFormat="1" applyFont="1" applyFill="1" applyBorder="1" applyProtection="1">
      <protection locked="0"/>
    </xf>
    <xf numFmtId="1" fontId="7" fillId="6" borderId="216" xfId="0" applyNumberFormat="1" applyFont="1" applyFill="1" applyBorder="1"/>
    <xf numFmtId="1" fontId="7" fillId="6" borderId="209" xfId="0" applyNumberFormat="1" applyFont="1" applyFill="1" applyBorder="1"/>
    <xf numFmtId="1" fontId="7" fillId="0" borderId="206" xfId="0" applyNumberFormat="1" applyFont="1" applyBorder="1" applyAlignment="1">
      <alignment horizontal="left" vertical="center" wrapText="1"/>
    </xf>
    <xf numFmtId="1" fontId="7" fillId="5" borderId="216" xfId="0" applyNumberFormat="1" applyFont="1" applyFill="1" applyBorder="1" applyProtection="1">
      <protection locked="0"/>
    </xf>
    <xf numFmtId="1" fontId="7" fillId="0" borderId="205" xfId="0" applyNumberFormat="1" applyFont="1" applyBorder="1" applyAlignment="1">
      <alignment horizontal="left" vertical="center"/>
    </xf>
    <xf numFmtId="1" fontId="7" fillId="7" borderId="209" xfId="0" applyNumberFormat="1" applyFont="1" applyFill="1" applyBorder="1" applyProtection="1">
      <protection locked="0"/>
    </xf>
    <xf numFmtId="1" fontId="7" fillId="0" borderId="208" xfId="0" applyNumberFormat="1" applyFont="1" applyBorder="1" applyAlignment="1">
      <alignment horizontal="left" vertical="center"/>
    </xf>
    <xf numFmtId="1" fontId="7" fillId="5" borderId="208" xfId="0" applyNumberFormat="1" applyFont="1" applyFill="1" applyBorder="1" applyProtection="1">
      <protection locked="0"/>
    </xf>
    <xf numFmtId="1" fontId="7" fillId="4" borderId="204" xfId="0" applyNumberFormat="1" applyFont="1" applyFill="1" applyBorder="1" applyAlignment="1">
      <alignment horizontal="center" vertical="center" wrapText="1"/>
    </xf>
    <xf numFmtId="1" fontId="7" fillId="0" borderId="208" xfId="0" applyNumberFormat="1" applyFont="1" applyBorder="1" applyAlignment="1">
      <alignment horizontal="center"/>
    </xf>
    <xf numFmtId="1" fontId="7" fillId="0" borderId="208" xfId="0" applyNumberFormat="1" applyFont="1" applyBorder="1"/>
    <xf numFmtId="1" fontId="7" fillId="5" borderId="214" xfId="0" applyNumberFormat="1" applyFont="1" applyFill="1" applyBorder="1" applyProtection="1">
      <protection locked="0"/>
    </xf>
    <xf numFmtId="1" fontId="7" fillId="5" borderId="217" xfId="0" applyNumberFormat="1" applyFont="1" applyFill="1" applyBorder="1" applyProtection="1">
      <protection locked="0"/>
    </xf>
    <xf numFmtId="1" fontId="7" fillId="0" borderId="208" xfId="0" applyNumberFormat="1" applyFont="1" applyBorder="1" applyAlignment="1">
      <alignment horizontal="center" wrapText="1"/>
    </xf>
    <xf numFmtId="1" fontId="4" fillId="4" borderId="207" xfId="0" applyNumberFormat="1" applyFont="1" applyFill="1" applyBorder="1"/>
    <xf numFmtId="1" fontId="8" fillId="4" borderId="207" xfId="0" applyNumberFormat="1" applyFont="1" applyFill="1" applyBorder="1"/>
    <xf numFmtId="1" fontId="9" fillId="4" borderId="207" xfId="0" applyNumberFormat="1" applyFont="1" applyFill="1" applyBorder="1"/>
    <xf numFmtId="1" fontId="7" fillId="0" borderId="207" xfId="0" applyNumberFormat="1" applyFont="1" applyBorder="1" applyAlignment="1">
      <alignment vertical="center"/>
    </xf>
    <xf numFmtId="1" fontId="7" fillId="0" borderId="208" xfId="0" applyNumberFormat="1" applyFont="1" applyBorder="1" applyAlignment="1">
      <alignment vertical="center"/>
    </xf>
    <xf numFmtId="1" fontId="7" fillId="4" borderId="207" xfId="0" applyNumberFormat="1" applyFont="1" applyFill="1" applyBorder="1" applyAlignment="1">
      <alignment horizontal="center" vertical="center"/>
    </xf>
    <xf numFmtId="1" fontId="7" fillId="0" borderId="209" xfId="0" applyNumberFormat="1" applyFont="1" applyBorder="1" applyAlignment="1">
      <alignment horizontal="center" vertical="center"/>
    </xf>
    <xf numFmtId="1" fontId="7" fillId="0" borderId="208" xfId="0" applyNumberFormat="1" applyFont="1" applyBorder="1" applyAlignment="1">
      <alignment horizontal="center" vertical="center"/>
    </xf>
    <xf numFmtId="1" fontId="7" fillId="0" borderId="208" xfId="0" applyNumberFormat="1" applyFont="1" applyBorder="1" applyAlignment="1">
      <alignment horizontal="center" vertical="center" wrapText="1"/>
    </xf>
    <xf numFmtId="1" fontId="7" fillId="0" borderId="204" xfId="0" applyNumberFormat="1" applyFont="1" applyBorder="1" applyAlignment="1">
      <alignment horizontal="left" vertical="center" wrapText="1"/>
    </xf>
    <xf numFmtId="1" fontId="7" fillId="0" borderId="205" xfId="0" applyNumberFormat="1" applyFont="1" applyBorder="1" applyAlignment="1">
      <alignment horizontal="left" vertical="center" wrapText="1"/>
    </xf>
    <xf numFmtId="1" fontId="7" fillId="4" borderId="206" xfId="0" applyNumberFormat="1" applyFont="1" applyFill="1" applyBorder="1" applyAlignment="1">
      <alignment horizontal="center" vertical="center" wrapText="1"/>
    </xf>
    <xf numFmtId="1" fontId="7" fillId="4" borderId="207" xfId="0" applyNumberFormat="1" applyFont="1" applyFill="1" applyBorder="1" applyAlignment="1">
      <alignment horizontal="center" vertical="center" wrapText="1"/>
    </xf>
    <xf numFmtId="1" fontId="7" fillId="4" borderId="208" xfId="0" applyNumberFormat="1" applyFont="1" applyFill="1" applyBorder="1" applyAlignment="1">
      <alignment horizontal="center" vertical="center" wrapText="1"/>
    </xf>
    <xf numFmtId="1" fontId="7" fillId="0" borderId="218" xfId="0" applyNumberFormat="1" applyFont="1" applyBorder="1" applyAlignment="1">
      <alignment horizontal="center" vertical="center" wrapText="1"/>
    </xf>
    <xf numFmtId="0" fontId="7" fillId="0" borderId="207" xfId="0" applyFont="1" applyBorder="1" applyAlignment="1">
      <alignment horizontal="center" vertical="center"/>
    </xf>
    <xf numFmtId="1" fontId="7" fillId="0" borderId="205" xfId="0" applyNumberFormat="1" applyFont="1" applyBorder="1" applyAlignment="1">
      <alignment horizontal="center" vertical="center" wrapText="1"/>
    </xf>
    <xf numFmtId="1" fontId="7" fillId="0" borderId="207" xfId="2" applyNumberFormat="1" applyFont="1" applyBorder="1" applyAlignment="1">
      <alignment horizontal="center" vertical="center"/>
    </xf>
    <xf numFmtId="1" fontId="7" fillId="0" borderId="204" xfId="2" applyNumberFormat="1" applyFont="1" applyBorder="1" applyAlignment="1">
      <alignment horizontal="left" vertical="center" wrapText="1"/>
    </xf>
    <xf numFmtId="1" fontId="7" fillId="0" borderId="219" xfId="2" applyNumberFormat="1" applyFont="1" applyBorder="1" applyAlignment="1">
      <alignment horizontal="left" vertical="center" wrapText="1"/>
    </xf>
    <xf numFmtId="1" fontId="7" fillId="0" borderId="206" xfId="0" applyNumberFormat="1" applyFont="1" applyBorder="1" applyAlignment="1">
      <alignment horizontal="center" vertical="center"/>
    </xf>
    <xf numFmtId="1" fontId="7" fillId="0" borderId="204" xfId="0" applyNumberFormat="1" applyFont="1" applyBorder="1" applyAlignment="1">
      <alignment horizontal="center" vertical="center" wrapText="1"/>
    </xf>
    <xf numFmtId="1" fontId="7" fillId="0" borderId="217" xfId="0" applyNumberFormat="1" applyFont="1" applyBorder="1" applyAlignment="1">
      <alignment horizontal="center" vertical="center" wrapText="1"/>
    </xf>
    <xf numFmtId="1" fontId="7" fillId="0" borderId="221" xfId="0" applyNumberFormat="1" applyFont="1" applyBorder="1" applyAlignment="1">
      <alignment horizontal="center" vertical="center" wrapText="1"/>
    </xf>
    <xf numFmtId="1" fontId="7" fillId="0" borderId="222" xfId="0" applyNumberFormat="1" applyFont="1" applyBorder="1" applyAlignment="1">
      <alignment horizontal="left" vertical="center" wrapText="1"/>
    </xf>
    <xf numFmtId="1" fontId="7" fillId="0" borderId="220" xfId="0" applyNumberFormat="1" applyFont="1" applyBorder="1" applyAlignment="1">
      <alignment horizontal="left" vertical="center" wrapText="1"/>
    </xf>
    <xf numFmtId="1" fontId="7" fillId="0" borderId="220" xfId="0" applyNumberFormat="1" applyFont="1" applyBorder="1"/>
    <xf numFmtId="1" fontId="7" fillId="5" borderId="221" xfId="0" applyNumberFormat="1" applyFont="1" applyFill="1" applyBorder="1" applyProtection="1">
      <protection locked="0"/>
    </xf>
    <xf numFmtId="1" fontId="7" fillId="0" borderId="221" xfId="0" applyNumberFormat="1" applyFont="1" applyBorder="1"/>
    <xf numFmtId="1" fontId="7" fillId="0" borderId="220" xfId="0" applyNumberFormat="1" applyFont="1" applyBorder="1" applyAlignment="1">
      <alignment horizontal="center" vertical="center" wrapText="1"/>
    </xf>
    <xf numFmtId="1" fontId="7" fillId="0" borderId="220" xfId="0" applyNumberFormat="1" applyFont="1" applyBorder="1" applyAlignment="1">
      <alignment horizontal="center" vertical="center" wrapText="1"/>
    </xf>
    <xf numFmtId="1" fontId="7" fillId="0" borderId="223" xfId="0" applyNumberFormat="1" applyFont="1" applyBorder="1" applyAlignment="1">
      <alignment horizontal="center" vertical="center" wrapText="1"/>
    </xf>
    <xf numFmtId="1" fontId="7" fillId="4" borderId="221" xfId="0" applyNumberFormat="1" applyFont="1" applyFill="1" applyBorder="1" applyAlignment="1">
      <alignment horizontal="center" vertical="center" wrapText="1"/>
    </xf>
    <xf numFmtId="1" fontId="7" fillId="0" borderId="223" xfId="0" applyNumberFormat="1" applyFont="1" applyBorder="1" applyAlignment="1">
      <alignment horizontal="center" vertical="center" wrapText="1"/>
    </xf>
    <xf numFmtId="1" fontId="7" fillId="0" borderId="220" xfId="0" applyNumberFormat="1" applyFont="1" applyBorder="1" applyAlignment="1">
      <alignment vertical="center"/>
    </xf>
    <xf numFmtId="1" fontId="7" fillId="5" borderId="223" xfId="0" applyNumberFormat="1" applyFont="1" applyFill="1" applyBorder="1" applyProtection="1">
      <protection locked="0"/>
    </xf>
    <xf numFmtId="1" fontId="7" fillId="5" borderId="220" xfId="0" applyNumberFormat="1" applyFont="1" applyFill="1" applyBorder="1" applyProtection="1">
      <protection locked="0"/>
    </xf>
    <xf numFmtId="1" fontId="7" fillId="0" borderId="221" xfId="0" applyNumberFormat="1" applyFont="1" applyBorder="1" applyAlignment="1">
      <alignment horizontal="center" wrapText="1"/>
    </xf>
    <xf numFmtId="1" fontId="8" fillId="4" borderId="224" xfId="0" applyNumberFormat="1" applyFont="1" applyFill="1" applyBorder="1"/>
    <xf numFmtId="0" fontId="7" fillId="0" borderId="225" xfId="0" applyFont="1" applyBorder="1" applyAlignment="1">
      <alignment horizontal="center" vertical="center"/>
    </xf>
    <xf numFmtId="1" fontId="7" fillId="0" borderId="226" xfId="0" applyNumberFormat="1" applyFont="1" applyBorder="1" applyAlignment="1">
      <alignment horizontal="center" vertical="center"/>
    </xf>
    <xf numFmtId="1" fontId="7" fillId="0" borderId="226" xfId="0" applyNumberFormat="1" applyFont="1" applyBorder="1" applyAlignment="1">
      <alignment horizontal="center" vertical="center" wrapText="1"/>
    </xf>
    <xf numFmtId="1" fontId="7" fillId="4" borderId="227" xfId="3" applyNumberFormat="1" applyFont="1" applyFill="1" applyBorder="1" applyAlignment="1">
      <alignment horizontal="right"/>
    </xf>
    <xf numFmtId="1" fontId="7" fillId="4" borderId="228" xfId="3" applyNumberFormat="1" applyFont="1" applyFill="1" applyBorder="1" applyAlignment="1">
      <alignment horizontal="right"/>
    </xf>
    <xf numFmtId="1" fontId="7" fillId="0" borderId="229" xfId="0" applyNumberFormat="1" applyFont="1" applyBorder="1" applyAlignment="1">
      <alignment horizontal="left" vertical="center" wrapText="1"/>
    </xf>
    <xf numFmtId="1" fontId="7" fillId="0" borderId="230" xfId="0" applyNumberFormat="1" applyFont="1" applyBorder="1" applyAlignment="1">
      <alignment horizontal="left"/>
    </xf>
    <xf numFmtId="1" fontId="7" fillId="4" borderId="231" xfId="3" applyNumberFormat="1" applyFont="1" applyFill="1" applyBorder="1" applyAlignment="1">
      <alignment horizontal="right"/>
    </xf>
    <xf numFmtId="1" fontId="7" fillId="4" borderId="232" xfId="3" applyNumberFormat="1" applyFont="1" applyFill="1" applyBorder="1" applyAlignment="1">
      <alignment horizontal="right"/>
    </xf>
    <xf numFmtId="1" fontId="7" fillId="4" borderId="233" xfId="3" applyNumberFormat="1" applyFont="1" applyFill="1" applyBorder="1" applyAlignment="1">
      <alignment horizontal="right"/>
    </xf>
    <xf numFmtId="1" fontId="7" fillId="5" borderId="231" xfId="0" applyNumberFormat="1" applyFont="1" applyFill="1" applyBorder="1" applyProtection="1">
      <protection locked="0"/>
    </xf>
    <xf numFmtId="1" fontId="7" fillId="5" borderId="233" xfId="0" applyNumberFormat="1" applyFont="1" applyFill="1" applyBorder="1" applyProtection="1">
      <protection locked="0"/>
    </xf>
    <xf numFmtId="1" fontId="7" fillId="0" borderId="234" xfId="0" applyNumberFormat="1" applyFont="1" applyBorder="1" applyAlignment="1">
      <alignment horizontal="center" vertical="center"/>
    </xf>
    <xf numFmtId="1" fontId="7" fillId="0" borderId="235" xfId="0" applyNumberFormat="1" applyFont="1" applyBorder="1" applyAlignment="1">
      <alignment horizontal="center" vertical="center"/>
    </xf>
    <xf numFmtId="1" fontId="7" fillId="0" borderId="236" xfId="0" applyNumberFormat="1" applyFont="1" applyBorder="1" applyAlignment="1">
      <alignment horizontal="center" vertical="center" wrapText="1"/>
    </xf>
    <xf numFmtId="1" fontId="7" fillId="0" borderId="237" xfId="0" applyNumberFormat="1" applyFont="1" applyBorder="1" applyAlignment="1">
      <alignment horizontal="center" vertical="center" wrapText="1"/>
    </xf>
    <xf numFmtId="1" fontId="7" fillId="0" borderId="238" xfId="0" applyNumberFormat="1" applyFont="1" applyBorder="1" applyAlignment="1">
      <alignment horizontal="center" vertical="center" wrapText="1"/>
    </xf>
    <xf numFmtId="1" fontId="7" fillId="0" borderId="239" xfId="0" applyNumberFormat="1" applyFont="1" applyBorder="1" applyAlignment="1">
      <alignment horizontal="center" vertical="center" wrapText="1"/>
    </xf>
    <xf numFmtId="1" fontId="7" fillId="0" borderId="237" xfId="0" applyNumberFormat="1" applyFont="1" applyBorder="1" applyAlignment="1">
      <alignment horizontal="center" vertical="center"/>
    </xf>
    <xf numFmtId="1" fontId="7" fillId="0" borderId="238" xfId="0" applyNumberFormat="1" applyFont="1" applyBorder="1" applyAlignment="1">
      <alignment horizontal="center" vertical="center"/>
    </xf>
    <xf numFmtId="1" fontId="7" fillId="0" borderId="240" xfId="0" applyNumberFormat="1" applyFont="1" applyBorder="1" applyAlignment="1">
      <alignment horizontal="center" vertical="center"/>
    </xf>
    <xf numFmtId="1" fontId="7" fillId="0" borderId="241" xfId="0" applyNumberFormat="1" applyFont="1" applyBorder="1" applyAlignment="1">
      <alignment horizontal="center" vertical="center" wrapText="1"/>
    </xf>
    <xf numFmtId="1" fontId="7" fillId="0" borderId="242" xfId="0" applyNumberFormat="1" applyFont="1" applyBorder="1" applyAlignment="1">
      <alignment horizontal="center" vertical="center" wrapText="1"/>
    </xf>
    <xf numFmtId="1" fontId="7" fillId="0" borderId="243" xfId="0" applyNumberFormat="1" applyFont="1" applyBorder="1" applyAlignment="1">
      <alignment horizontal="center" vertical="center" wrapText="1"/>
    </xf>
    <xf numFmtId="0" fontId="7" fillId="0" borderId="236" xfId="0" applyFont="1" applyBorder="1" applyAlignment="1">
      <alignment horizontal="center" vertical="center" wrapText="1"/>
    </xf>
    <xf numFmtId="1" fontId="7" fillId="0" borderId="244" xfId="0" applyNumberFormat="1" applyFont="1" applyBorder="1" applyAlignment="1">
      <alignment horizontal="center" vertical="center" wrapText="1"/>
    </xf>
    <xf numFmtId="1" fontId="7" fillId="0" borderId="242" xfId="0" applyNumberFormat="1" applyFont="1" applyBorder="1" applyAlignment="1">
      <alignment horizontal="center" vertical="center" wrapText="1"/>
    </xf>
    <xf numFmtId="1" fontId="7" fillId="0" borderId="245" xfId="0" applyNumberFormat="1" applyFont="1" applyBorder="1" applyAlignment="1">
      <alignment horizontal="center" vertical="center" wrapText="1"/>
    </xf>
    <xf numFmtId="1" fontId="7" fillId="0" borderId="246" xfId="0" applyNumberFormat="1" applyFont="1" applyBorder="1" applyAlignment="1">
      <alignment horizontal="center" vertical="center" wrapText="1"/>
    </xf>
    <xf numFmtId="1" fontId="7" fillId="0" borderId="247" xfId="0" applyNumberFormat="1" applyFont="1" applyBorder="1" applyAlignment="1">
      <alignment horizontal="center" vertical="center" wrapText="1"/>
    </xf>
    <xf numFmtId="1" fontId="7" fillId="0" borderId="248" xfId="0" applyNumberFormat="1" applyFont="1" applyBorder="1" applyAlignment="1">
      <alignment horizontal="center" vertical="center" wrapText="1"/>
    </xf>
    <xf numFmtId="1" fontId="7" fillId="0" borderId="249" xfId="0" applyNumberFormat="1" applyFont="1" applyBorder="1" applyAlignment="1">
      <alignment horizontal="center" vertical="center" wrapText="1"/>
    </xf>
    <xf numFmtId="1" fontId="7" fillId="0" borderId="238" xfId="0" applyNumberFormat="1" applyFont="1" applyBorder="1" applyAlignment="1">
      <alignment horizontal="center" vertical="center" wrapText="1"/>
    </xf>
    <xf numFmtId="1" fontId="7" fillId="0" borderId="236" xfId="0" applyNumberFormat="1" applyFont="1" applyBorder="1" applyAlignment="1">
      <alignment horizontal="left" vertical="center"/>
    </xf>
    <xf numFmtId="1" fontId="7" fillId="0" borderId="234" xfId="0" applyNumberFormat="1" applyFont="1" applyBorder="1" applyAlignment="1">
      <alignment horizontal="left" wrapText="1"/>
    </xf>
    <xf numFmtId="1" fontId="7" fillId="0" borderId="235" xfId="0" applyNumberFormat="1" applyFont="1" applyBorder="1" applyAlignment="1">
      <alignment horizontal="left" wrapText="1"/>
    </xf>
    <xf numFmtId="1" fontId="7" fillId="0" borderId="236" xfId="0" applyNumberFormat="1" applyFont="1" applyBorder="1"/>
    <xf numFmtId="1" fontId="7" fillId="5" borderId="244" xfId="0" applyNumberFormat="1" applyFont="1" applyFill="1" applyBorder="1" applyProtection="1">
      <protection locked="0"/>
    </xf>
    <xf numFmtId="1" fontId="7" fillId="5" borderId="242" xfId="0" applyNumberFormat="1" applyFont="1" applyFill="1" applyBorder="1" applyProtection="1">
      <protection locked="0"/>
    </xf>
    <xf numFmtId="1" fontId="7" fillId="6" borderId="250" xfId="0" applyNumberFormat="1" applyFont="1" applyFill="1" applyBorder="1"/>
    <xf numFmtId="1" fontId="7" fillId="6" borderId="243" xfId="0" applyNumberFormat="1" applyFont="1" applyFill="1" applyBorder="1"/>
    <xf numFmtId="1" fontId="7" fillId="6" borderId="242" xfId="0" applyNumberFormat="1" applyFont="1" applyFill="1" applyBorder="1"/>
    <xf numFmtId="1" fontId="7" fillId="6" borderId="251" xfId="0" applyNumberFormat="1" applyFont="1" applyFill="1" applyBorder="1"/>
    <xf numFmtId="1" fontId="7" fillId="7" borderId="252" xfId="0" applyNumberFormat="1" applyFont="1" applyFill="1" applyBorder="1" applyProtection="1">
      <protection locked="0"/>
    </xf>
    <xf numFmtId="1" fontId="7" fillId="6" borderId="253" xfId="0" applyNumberFormat="1" applyFont="1" applyFill="1" applyBorder="1"/>
    <xf numFmtId="1" fontId="7" fillId="6" borderId="241" xfId="0" applyNumberFormat="1" applyFont="1" applyFill="1" applyBorder="1"/>
    <xf numFmtId="1" fontId="7" fillId="0" borderId="233" xfId="0" applyNumberFormat="1" applyFont="1" applyBorder="1" applyAlignment="1">
      <alignment vertical="center" wrapText="1"/>
    </xf>
    <xf numFmtId="1" fontId="7" fillId="0" borderId="230" xfId="0" applyNumberFormat="1" applyFont="1" applyBorder="1"/>
    <xf numFmtId="1" fontId="7" fillId="7" borderId="232" xfId="0" applyNumberFormat="1" applyFont="1" applyFill="1" applyBorder="1" applyProtection="1">
      <protection locked="0"/>
    </xf>
    <xf numFmtId="1" fontId="7" fillId="5" borderId="254" xfId="0" applyNumberFormat="1" applyFont="1" applyFill="1" applyBorder="1" applyProtection="1">
      <protection locked="0"/>
    </xf>
    <xf numFmtId="1" fontId="7" fillId="0" borderId="236" xfId="0" applyNumberFormat="1" applyFont="1" applyBorder="1" applyAlignment="1">
      <alignment horizontal="left" vertical="center" wrapText="1"/>
    </xf>
    <xf numFmtId="1" fontId="7" fillId="0" borderId="230" xfId="0" applyNumberFormat="1" applyFont="1" applyBorder="1" applyAlignment="1">
      <alignment vertical="center"/>
    </xf>
    <xf numFmtId="1" fontId="7" fillId="5" borderId="232" xfId="0" applyNumberFormat="1" applyFont="1" applyFill="1" applyBorder="1" applyProtection="1">
      <protection locked="0"/>
    </xf>
    <xf numFmtId="1" fontId="7" fillId="5" borderId="255" xfId="0" applyNumberFormat="1" applyFont="1" applyFill="1" applyBorder="1" applyProtection="1">
      <protection locked="0"/>
    </xf>
    <xf numFmtId="1" fontId="7" fillId="0" borderId="230" xfId="0" applyNumberFormat="1" applyFont="1" applyBorder="1" applyAlignment="1">
      <alignment horizontal="left" vertical="center" wrapText="1"/>
    </xf>
    <xf numFmtId="1" fontId="7" fillId="6" borderId="231" xfId="0" applyNumberFormat="1" applyFont="1" applyFill="1" applyBorder="1"/>
    <xf numFmtId="1" fontId="7" fillId="6" borderId="233" xfId="0" applyNumberFormat="1" applyFont="1" applyFill="1" applyBorder="1"/>
    <xf numFmtId="1" fontId="7" fillId="6" borderId="255" xfId="0" applyNumberFormat="1" applyFont="1" applyFill="1" applyBorder="1"/>
    <xf numFmtId="1" fontId="7" fillId="5" borderId="253" xfId="0" applyNumberFormat="1" applyFont="1" applyFill="1" applyBorder="1" applyProtection="1">
      <protection locked="0"/>
    </xf>
    <xf numFmtId="1" fontId="7" fillId="0" borderId="235" xfId="0" applyNumberFormat="1" applyFont="1" applyBorder="1" applyAlignment="1">
      <alignment horizontal="left" vertical="center"/>
    </xf>
    <xf numFmtId="1" fontId="7" fillId="6" borderId="232" xfId="0" applyNumberFormat="1" applyFont="1" applyFill="1" applyBorder="1"/>
    <xf numFmtId="1" fontId="7" fillId="7" borderId="241" xfId="0" applyNumberFormat="1" applyFont="1" applyFill="1" applyBorder="1" applyProtection="1">
      <protection locked="0"/>
    </xf>
    <xf numFmtId="1" fontId="7" fillId="0" borderId="237" xfId="0" applyNumberFormat="1" applyFont="1" applyBorder="1" applyAlignment="1">
      <alignment horizontal="left" vertical="center"/>
    </xf>
    <xf numFmtId="1" fontId="7" fillId="0" borderId="239" xfId="0" applyNumberFormat="1" applyFont="1" applyBorder="1" applyAlignment="1">
      <alignment horizontal="left" vertical="center"/>
    </xf>
    <xf numFmtId="1" fontId="7" fillId="0" borderId="229" xfId="0" applyNumberFormat="1" applyFont="1" applyBorder="1"/>
    <xf numFmtId="1" fontId="7" fillId="5" borderId="247" xfId="0" applyNumberFormat="1" applyFont="1" applyFill="1" applyBorder="1" applyProtection="1">
      <protection locked="0"/>
    </xf>
    <xf numFmtId="1" fontId="7" fillId="5" borderId="245" xfId="0" applyNumberFormat="1" applyFont="1" applyFill="1" applyBorder="1" applyProtection="1">
      <protection locked="0"/>
    </xf>
    <xf numFmtId="1" fontId="7" fillId="5" borderId="239" xfId="0" applyNumberFormat="1" applyFont="1" applyFill="1" applyBorder="1" applyProtection="1">
      <protection locked="0"/>
    </xf>
    <xf numFmtId="1" fontId="7" fillId="5" borderId="249" xfId="0" applyNumberFormat="1" applyFont="1" applyFill="1" applyBorder="1" applyProtection="1">
      <protection locked="0"/>
    </xf>
    <xf numFmtId="1" fontId="7" fillId="5" borderId="256" xfId="0" applyNumberFormat="1" applyFont="1" applyFill="1" applyBorder="1" applyProtection="1">
      <protection locked="0"/>
    </xf>
    <xf numFmtId="1" fontId="7" fillId="5" borderId="257" xfId="0" applyNumberFormat="1" applyFont="1" applyFill="1" applyBorder="1" applyProtection="1">
      <protection locked="0"/>
    </xf>
    <xf numFmtId="1" fontId="7" fillId="5" borderId="248" xfId="0" applyNumberFormat="1" applyFont="1" applyFill="1" applyBorder="1" applyProtection="1">
      <protection locked="0"/>
    </xf>
    <xf numFmtId="1" fontId="7" fillId="5" borderId="246" xfId="0" applyNumberFormat="1" applyFont="1" applyFill="1" applyBorder="1" applyProtection="1">
      <protection locked="0"/>
    </xf>
    <xf numFmtId="1" fontId="7" fillId="0" borderId="230" xfId="0" applyNumberFormat="1" applyFont="1" applyBorder="1" applyAlignment="1">
      <alignment horizontal="left" vertical="center" wrapText="1"/>
    </xf>
    <xf numFmtId="1" fontId="7" fillId="0" borderId="258" xfId="0" applyNumberFormat="1" applyFont="1" applyBorder="1" applyAlignment="1">
      <alignment horizontal="left" wrapText="1"/>
    </xf>
    <xf numFmtId="1" fontId="7" fillId="7" borderId="254" xfId="0" applyNumberFormat="1" applyFont="1" applyFill="1" applyBorder="1" applyProtection="1">
      <protection locked="0"/>
    </xf>
    <xf numFmtId="1" fontId="7" fillId="4" borderId="259" xfId="0" applyNumberFormat="1" applyFont="1" applyFill="1" applyBorder="1" applyAlignment="1">
      <alignment horizontal="left" wrapText="1"/>
    </xf>
    <xf numFmtId="1" fontId="7" fillId="4" borderId="233" xfId="0" applyNumberFormat="1" applyFont="1" applyFill="1" applyBorder="1" applyAlignment="1">
      <alignment horizontal="left" wrapText="1"/>
    </xf>
    <xf numFmtId="1" fontId="7" fillId="4" borderId="234" xfId="0" applyNumberFormat="1" applyFont="1" applyFill="1" applyBorder="1" applyAlignment="1">
      <alignment horizontal="center" vertical="center" wrapText="1"/>
    </xf>
    <xf numFmtId="1" fontId="7" fillId="4" borderId="230" xfId="0" applyNumberFormat="1" applyFont="1" applyFill="1" applyBorder="1" applyAlignment="1">
      <alignment horizontal="left" vertical="top" wrapText="1"/>
    </xf>
    <xf numFmtId="1" fontId="7" fillId="6" borderId="254" xfId="0" applyNumberFormat="1" applyFont="1" applyFill="1" applyBorder="1"/>
    <xf numFmtId="1" fontId="7" fillId="0" borderId="237" xfId="0" applyNumberFormat="1" applyFont="1" applyBorder="1" applyAlignment="1">
      <alignment horizontal="center"/>
    </xf>
    <xf numFmtId="1" fontId="7" fillId="0" borderId="239" xfId="0" applyNumberFormat="1" applyFont="1" applyBorder="1" applyAlignment="1">
      <alignment horizontal="center"/>
    </xf>
    <xf numFmtId="1" fontId="7" fillId="0" borderId="247" xfId="0" applyNumberFormat="1" applyFont="1" applyBorder="1"/>
    <xf numFmtId="1" fontId="7" fillId="0" borderId="245" xfId="0" applyNumberFormat="1" applyFont="1" applyBorder="1"/>
    <xf numFmtId="1" fontId="7" fillId="0" borderId="239" xfId="0" applyNumberFormat="1" applyFont="1" applyBorder="1"/>
    <xf numFmtId="1" fontId="7" fillId="0" borderId="249" xfId="0" applyNumberFormat="1" applyFont="1" applyBorder="1"/>
    <xf numFmtId="1" fontId="7" fillId="0" borderId="256" xfId="0" applyNumberFormat="1" applyFont="1" applyBorder="1"/>
    <xf numFmtId="1" fontId="7" fillId="0" borderId="257" xfId="0" applyNumberFormat="1" applyFont="1" applyBorder="1"/>
    <xf numFmtId="1" fontId="7" fillId="0" borderId="248" xfId="0" applyNumberFormat="1" applyFont="1" applyBorder="1"/>
    <xf numFmtId="1" fontId="7" fillId="0" borderId="246" xfId="0" applyNumberFormat="1" applyFont="1" applyBorder="1"/>
    <xf numFmtId="1" fontId="7" fillId="0" borderId="229" xfId="0" applyNumberFormat="1" applyFont="1" applyBorder="1" applyAlignment="1">
      <alignment horizontal="center" vertical="center" wrapText="1"/>
    </xf>
    <xf numFmtId="1" fontId="7" fillId="0" borderId="260" xfId="0" applyNumberFormat="1" applyFont="1" applyBorder="1" applyAlignment="1">
      <alignment horizontal="center" vertical="center" wrapText="1"/>
    </xf>
    <xf numFmtId="1" fontId="7" fillId="5" borderId="251" xfId="0" applyNumberFormat="1" applyFont="1" applyFill="1" applyBorder="1" applyProtection="1">
      <protection locked="0"/>
    </xf>
    <xf numFmtId="1" fontId="7" fillId="5" borderId="261" xfId="0" applyNumberFormat="1" applyFont="1" applyFill="1" applyBorder="1" applyProtection="1">
      <protection locked="0"/>
    </xf>
    <xf numFmtId="1" fontId="7" fillId="5" borderId="262" xfId="0" applyNumberFormat="1" applyFont="1" applyFill="1" applyBorder="1" applyProtection="1">
      <protection locked="0"/>
    </xf>
    <xf numFmtId="1" fontId="7" fillId="4" borderId="230" xfId="0" applyNumberFormat="1" applyFont="1" applyFill="1" applyBorder="1" applyAlignment="1">
      <alignment vertical="center" wrapText="1"/>
    </xf>
    <xf numFmtId="1" fontId="7" fillId="0" borderId="229" xfId="0" applyNumberFormat="1" applyFont="1" applyBorder="1" applyAlignment="1">
      <alignment horizontal="center" vertical="center" wrapText="1"/>
    </xf>
    <xf numFmtId="1" fontId="7" fillId="5" borderId="260" xfId="0" applyNumberFormat="1" applyFont="1" applyFill="1" applyBorder="1" applyProtection="1">
      <protection locked="0"/>
    </xf>
    <xf numFmtId="1" fontId="7" fillId="5" borderId="258" xfId="0" applyNumberFormat="1" applyFont="1" applyFill="1" applyBorder="1" applyProtection="1">
      <protection locked="0"/>
    </xf>
    <xf numFmtId="1" fontId="7" fillId="4" borderId="230" xfId="0" applyNumberFormat="1" applyFont="1" applyFill="1" applyBorder="1" applyAlignment="1">
      <alignment horizontal="center" vertical="center" wrapText="1"/>
    </xf>
    <xf numFmtId="1" fontId="7" fillId="0" borderId="237" xfId="0" applyNumberFormat="1" applyFont="1" applyBorder="1" applyAlignment="1">
      <alignment horizontal="center" wrapText="1"/>
    </xf>
    <xf numFmtId="1" fontId="7" fillId="0" borderId="239" xfId="0" applyNumberFormat="1" applyFont="1" applyBorder="1" applyAlignment="1">
      <alignment horizontal="center" wrapText="1"/>
    </xf>
    <xf numFmtId="1" fontId="7" fillId="0" borderId="259" xfId="0" applyNumberFormat="1" applyFont="1" applyBorder="1"/>
    <xf numFmtId="1" fontId="7" fillId="0" borderId="258" xfId="0" applyNumberFormat="1" applyFont="1" applyBorder="1"/>
    <xf numFmtId="1" fontId="7" fillId="0" borderId="233" xfId="0" applyNumberFormat="1" applyFont="1" applyBorder="1"/>
    <xf numFmtId="1" fontId="4" fillId="4" borderId="238" xfId="0" applyNumberFormat="1" applyFont="1" applyFill="1" applyBorder="1"/>
    <xf numFmtId="1" fontId="8" fillId="4" borderId="238" xfId="0" applyNumberFormat="1" applyFont="1" applyFill="1" applyBorder="1"/>
    <xf numFmtId="1" fontId="9" fillId="4" borderId="238" xfId="0" applyNumberFormat="1" applyFont="1" applyFill="1" applyBorder="1"/>
    <xf numFmtId="1" fontId="7" fillId="0" borderId="263" xfId="0" applyNumberFormat="1" applyFont="1" applyBorder="1" applyAlignment="1">
      <alignment horizontal="center" vertical="center" wrapText="1"/>
    </xf>
    <xf numFmtId="1" fontId="7" fillId="4" borderId="247" xfId="0" applyNumberFormat="1" applyFont="1" applyFill="1" applyBorder="1" applyAlignment="1">
      <alignment horizontal="center" vertical="center" wrapText="1"/>
    </xf>
    <xf numFmtId="1" fontId="7" fillId="4" borderId="264" xfId="0" applyNumberFormat="1" applyFont="1" applyFill="1" applyBorder="1" applyAlignment="1">
      <alignment horizontal="center" vertical="center" wrapText="1"/>
    </xf>
    <xf numFmtId="1" fontId="7" fillId="4" borderId="240" xfId="0" applyNumberFormat="1" applyFont="1" applyFill="1" applyBorder="1" applyAlignment="1">
      <alignment horizontal="center" vertical="center" wrapText="1"/>
    </xf>
    <xf numFmtId="1" fontId="7" fillId="0" borderId="259" xfId="0" applyNumberFormat="1" applyFont="1" applyBorder="1" applyAlignment="1">
      <alignment horizontal="left" vertical="center" wrapText="1"/>
    </xf>
    <xf numFmtId="1" fontId="7" fillId="0" borderId="258" xfId="0" applyNumberFormat="1" applyFont="1" applyBorder="1" applyAlignment="1">
      <alignment horizontal="left" vertical="center" wrapText="1"/>
    </xf>
    <xf numFmtId="1" fontId="7" fillId="0" borderId="233" xfId="0" applyNumberFormat="1" applyFont="1" applyBorder="1" applyAlignment="1">
      <alignment horizontal="left" vertical="center" wrapText="1"/>
    </xf>
    <xf numFmtId="1" fontId="7" fillId="13" borderId="230" xfId="0" applyNumberFormat="1" applyFont="1" applyFill="1" applyBorder="1" applyAlignment="1">
      <alignment vertical="center"/>
    </xf>
    <xf numFmtId="1" fontId="7" fillId="5" borderId="231" xfId="0" applyNumberFormat="1" applyFont="1" applyFill="1" applyBorder="1" applyAlignment="1" applyProtection="1">
      <alignment vertical="center"/>
      <protection locked="0"/>
    </xf>
    <xf numFmtId="1" fontId="7" fillId="5" borderId="265" xfId="0" applyNumberFormat="1" applyFont="1" applyFill="1" applyBorder="1" applyAlignment="1" applyProtection="1">
      <alignment vertical="center"/>
      <protection locked="0"/>
    </xf>
    <xf numFmtId="1" fontId="7" fillId="0" borderId="237" xfId="0" applyNumberFormat="1" applyFont="1" applyBorder="1" applyAlignment="1">
      <alignment vertical="center"/>
    </xf>
    <xf numFmtId="1" fontId="7" fillId="0" borderId="238" xfId="0" applyNumberFormat="1" applyFont="1" applyBorder="1" applyAlignment="1">
      <alignment vertical="center"/>
    </xf>
    <xf numFmtId="1" fontId="7" fillId="0" borderId="240" xfId="0" applyNumberFormat="1" applyFont="1" applyBorder="1" applyAlignment="1">
      <alignment vertical="center"/>
    </xf>
    <xf numFmtId="1" fontId="7" fillId="0" borderId="239" xfId="0" applyNumberFormat="1" applyFont="1" applyBorder="1" applyAlignment="1">
      <alignment vertical="center"/>
    </xf>
    <xf numFmtId="1" fontId="7" fillId="4" borderId="259" xfId="0" applyNumberFormat="1" applyFont="1" applyFill="1" applyBorder="1" applyAlignment="1">
      <alignment horizontal="left"/>
    </xf>
    <xf numFmtId="1" fontId="7" fillId="4" borderId="258" xfId="0" applyNumberFormat="1" applyFont="1" applyFill="1" applyBorder="1" applyAlignment="1">
      <alignment horizontal="left"/>
    </xf>
    <xf numFmtId="1" fontId="7" fillId="4" borderId="233" xfId="0" applyNumberFormat="1" applyFont="1" applyFill="1" applyBorder="1" applyAlignment="1">
      <alignment horizontal="left"/>
    </xf>
    <xf numFmtId="1" fontId="7" fillId="4" borderId="237" xfId="0" applyNumberFormat="1" applyFont="1" applyFill="1" applyBorder="1" applyAlignment="1">
      <alignment horizontal="center" vertical="center"/>
    </xf>
    <xf numFmtId="1" fontId="7" fillId="4" borderId="238" xfId="0" applyNumberFormat="1" applyFont="1" applyFill="1" applyBorder="1" applyAlignment="1">
      <alignment horizontal="center" vertical="center"/>
    </xf>
    <xf numFmtId="1" fontId="7" fillId="4" borderId="240" xfId="0" applyNumberFormat="1" applyFont="1" applyFill="1" applyBorder="1" applyAlignment="1">
      <alignment horizontal="center" vertical="center"/>
    </xf>
    <xf numFmtId="1" fontId="7" fillId="0" borderId="241" xfId="0" applyNumberFormat="1" applyFont="1" applyBorder="1" applyAlignment="1">
      <alignment horizontal="center" vertical="center"/>
    </xf>
    <xf numFmtId="1" fontId="7" fillId="0" borderId="245" xfId="0" applyNumberFormat="1" applyFont="1" applyBorder="1" applyAlignment="1">
      <alignment horizontal="center" vertical="center"/>
    </xf>
    <xf numFmtId="1" fontId="7" fillId="0" borderId="248" xfId="0" applyNumberFormat="1" applyFont="1" applyBorder="1" applyAlignment="1">
      <alignment horizontal="center" vertical="center"/>
    </xf>
    <xf numFmtId="1" fontId="7" fillId="0" borderId="259" xfId="0" applyNumberFormat="1" applyFont="1" applyBorder="1" applyAlignment="1">
      <alignment horizontal="left" vertical="center"/>
    </xf>
    <xf numFmtId="1" fontId="7" fillId="0" borderId="258" xfId="0" applyNumberFormat="1" applyFont="1" applyBorder="1" applyAlignment="1">
      <alignment horizontal="left" vertical="center"/>
    </xf>
    <xf numFmtId="1" fontId="7" fillId="0" borderId="233" xfId="0" applyNumberFormat="1" applyFont="1" applyBorder="1" applyAlignment="1">
      <alignment horizontal="left" vertical="center"/>
    </xf>
    <xf numFmtId="1" fontId="7" fillId="5" borderId="230" xfId="0" applyNumberFormat="1" applyFont="1" applyFill="1" applyBorder="1" applyAlignment="1" applyProtection="1">
      <alignment vertical="center"/>
      <protection locked="0"/>
    </xf>
    <xf numFmtId="1" fontId="7" fillId="13" borderId="233" xfId="0" applyNumberFormat="1" applyFont="1" applyFill="1" applyBorder="1" applyAlignment="1">
      <alignment vertical="center"/>
    </xf>
    <xf numFmtId="1" fontId="7" fillId="5" borderId="233" xfId="0" applyNumberFormat="1" applyFont="1" applyFill="1" applyBorder="1" applyAlignment="1" applyProtection="1">
      <alignment vertical="center"/>
      <protection locked="0"/>
    </xf>
    <xf numFmtId="1" fontId="7" fillId="5" borderId="232" xfId="0" applyNumberFormat="1" applyFont="1" applyFill="1" applyBorder="1" applyAlignment="1" applyProtection="1">
      <alignment vertical="center"/>
      <protection locked="0"/>
    </xf>
    <xf numFmtId="1" fontId="7" fillId="5" borderId="254" xfId="0" applyNumberFormat="1" applyFont="1" applyFill="1" applyBorder="1" applyAlignment="1" applyProtection="1">
      <alignment vertical="center"/>
      <protection locked="0"/>
    </xf>
    <xf numFmtId="1" fontId="7" fillId="0" borderId="239" xfId="0" applyNumberFormat="1" applyFont="1" applyBorder="1" applyAlignment="1">
      <alignment horizontal="center" vertical="center"/>
    </xf>
    <xf numFmtId="1" fontId="7" fillId="0" borderId="239" xfId="0" applyNumberFormat="1" applyFont="1" applyBorder="1" applyAlignment="1">
      <alignment horizontal="center" vertical="center" wrapText="1"/>
    </xf>
    <xf numFmtId="1" fontId="7" fillId="0" borderId="234" xfId="0" applyNumberFormat="1" applyFont="1" applyBorder="1" applyAlignment="1">
      <alignment horizontal="left" vertical="center" wrapText="1"/>
    </xf>
    <xf numFmtId="1" fontId="7" fillId="0" borderId="235" xfId="0" applyNumberFormat="1" applyFont="1" applyBorder="1" applyAlignment="1">
      <alignment horizontal="left" vertical="center" wrapText="1"/>
    </xf>
    <xf numFmtId="1" fontId="7" fillId="5" borderId="265" xfId="0" applyNumberFormat="1" applyFont="1" applyFill="1" applyBorder="1" applyProtection="1">
      <protection locked="0"/>
    </xf>
    <xf numFmtId="1" fontId="7" fillId="0" borderId="263" xfId="0" applyNumberFormat="1" applyFont="1" applyBorder="1" applyAlignment="1">
      <alignment horizontal="center" vertical="center" wrapText="1"/>
    </xf>
    <xf numFmtId="1" fontId="7" fillId="0" borderId="229" xfId="0" applyNumberFormat="1" applyFont="1" applyBorder="1" applyAlignment="1">
      <alignment vertical="center"/>
    </xf>
    <xf numFmtId="1" fontId="7" fillId="5" borderId="263" xfId="0" applyNumberFormat="1" applyFont="1" applyFill="1" applyBorder="1" applyProtection="1">
      <protection locked="0"/>
    </xf>
    <xf numFmtId="1" fontId="7" fillId="5" borderId="229" xfId="0" applyNumberFormat="1" applyFont="1" applyFill="1" applyBorder="1" applyProtection="1">
      <protection locked="0"/>
    </xf>
    <xf numFmtId="1" fontId="7" fillId="4" borderId="236" xfId="0" applyNumberFormat="1" applyFont="1" applyFill="1" applyBorder="1" applyAlignment="1">
      <alignment horizontal="center" vertical="center" wrapText="1"/>
    </xf>
    <xf numFmtId="1" fontId="7" fillId="0" borderId="237" xfId="0" applyNumberFormat="1" applyFont="1" applyBorder="1" applyAlignment="1">
      <alignment horizontal="center" vertical="center" wrapText="1"/>
    </xf>
    <xf numFmtId="1" fontId="7" fillId="0" borderId="230" xfId="0" applyNumberFormat="1" applyFont="1" applyBorder="1" applyAlignment="1">
      <alignment vertical="center" wrapText="1"/>
    </xf>
    <xf numFmtId="1" fontId="7" fillId="4" borderId="230" xfId="0" applyNumberFormat="1" applyFont="1" applyFill="1" applyBorder="1"/>
    <xf numFmtId="1" fontId="7" fillId="4" borderId="237" xfId="0" applyNumberFormat="1" applyFont="1" applyFill="1" applyBorder="1" applyAlignment="1">
      <alignment horizontal="center" vertical="center" wrapText="1"/>
    </xf>
    <xf numFmtId="1" fontId="7" fillId="4" borderId="238" xfId="0" applyNumberFormat="1" applyFont="1" applyFill="1" applyBorder="1" applyAlignment="1">
      <alignment horizontal="center" vertical="center" wrapText="1"/>
    </xf>
    <xf numFmtId="1" fontId="7" fillId="4" borderId="239" xfId="0" applyNumberFormat="1" applyFont="1" applyFill="1" applyBorder="1" applyAlignment="1">
      <alignment horizontal="center" vertical="center" wrapText="1"/>
    </xf>
    <xf numFmtId="1" fontId="7" fillId="0" borderId="266" xfId="0" applyNumberFormat="1" applyFont="1" applyBorder="1" applyAlignment="1">
      <alignment horizontal="center" vertical="center" wrapText="1"/>
    </xf>
    <xf numFmtId="0" fontId="7" fillId="0" borderId="267" xfId="0" applyFont="1" applyBorder="1" applyAlignment="1">
      <alignment horizontal="center" vertical="center"/>
    </xf>
    <xf numFmtId="0" fontId="7" fillId="0" borderId="238" xfId="0" applyFont="1" applyBorder="1" applyAlignment="1">
      <alignment horizontal="center" vertical="center"/>
    </xf>
    <xf numFmtId="0" fontId="7" fillId="0" borderId="240" xfId="0" applyFont="1" applyBorder="1" applyAlignment="1">
      <alignment horizontal="center" vertical="center"/>
    </xf>
    <xf numFmtId="1" fontId="7" fillId="0" borderId="235" xfId="0" applyNumberFormat="1" applyFont="1" applyBorder="1" applyAlignment="1">
      <alignment horizontal="center" vertical="center" wrapText="1"/>
    </xf>
    <xf numFmtId="1" fontId="7" fillId="0" borderId="257" xfId="0" applyNumberFormat="1" applyFont="1" applyBorder="1" applyAlignment="1">
      <alignment horizontal="center" vertical="center" wrapText="1"/>
    </xf>
    <xf numFmtId="1" fontId="7" fillId="5" borderId="268" xfId="0" applyNumberFormat="1" applyFont="1" applyFill="1" applyBorder="1" applyProtection="1">
      <protection locked="0"/>
    </xf>
    <xf numFmtId="1" fontId="7" fillId="0" borderId="237" xfId="2" applyNumberFormat="1" applyFont="1" applyBorder="1" applyAlignment="1">
      <alignment horizontal="center" vertical="center"/>
    </xf>
    <xf numFmtId="1" fontId="7" fillId="0" borderId="238" xfId="2" applyNumberFormat="1" applyFont="1" applyBorder="1" applyAlignment="1">
      <alignment horizontal="center" vertical="center"/>
    </xf>
    <xf numFmtId="1" fontId="7" fillId="0" borderId="240" xfId="2" applyNumberFormat="1" applyFont="1" applyBorder="1" applyAlignment="1">
      <alignment horizontal="center" vertical="center"/>
    </xf>
    <xf numFmtId="1" fontId="7" fillId="0" borderId="234" xfId="2" applyNumberFormat="1" applyFont="1" applyBorder="1" applyAlignment="1">
      <alignment horizontal="left" vertical="center" wrapText="1"/>
    </xf>
    <xf numFmtId="1" fontId="7" fillId="0" borderId="269" xfId="2" applyNumberFormat="1" applyFont="1" applyBorder="1" applyAlignment="1">
      <alignment horizontal="left" vertical="center" wrapText="1"/>
    </xf>
    <xf numFmtId="1" fontId="7" fillId="0" borderId="247" xfId="0" applyNumberFormat="1" applyFont="1" applyBorder="1" applyAlignment="1">
      <alignment horizontal="center" wrapText="1"/>
    </xf>
    <xf numFmtId="1" fontId="7" fillId="0" borderId="256" xfId="0" applyNumberFormat="1" applyFont="1" applyBorder="1" applyAlignment="1">
      <alignment horizontal="center" wrapText="1"/>
    </xf>
    <xf numFmtId="1" fontId="7" fillId="0" borderId="240" xfId="0" applyNumberFormat="1" applyFont="1" applyBorder="1"/>
    <xf numFmtId="1" fontId="7" fillId="0" borderId="260" xfId="0" applyNumberFormat="1" applyFont="1" applyBorder="1"/>
    <xf numFmtId="1" fontId="8" fillId="4" borderId="270" xfId="0" applyNumberFormat="1" applyFont="1" applyFill="1" applyBorder="1"/>
    <xf numFmtId="0" fontId="7" fillId="0" borderId="271" xfId="0" applyFont="1" applyBorder="1" applyAlignment="1">
      <alignment horizontal="center" vertical="center"/>
    </xf>
    <xf numFmtId="1" fontId="7" fillId="0" borderId="236" xfId="0" applyNumberFormat="1" applyFont="1" applyBorder="1" applyAlignment="1">
      <alignment horizontal="center" vertical="center"/>
    </xf>
    <xf numFmtId="1" fontId="7" fillId="0" borderId="234" xfId="0" applyNumberFormat="1" applyFont="1" applyBorder="1" applyAlignment="1">
      <alignment horizontal="center" vertical="center" wrapText="1"/>
    </xf>
    <xf numFmtId="1" fontId="7" fillId="0" borderId="240" xfId="0" applyNumberFormat="1" applyFont="1" applyBorder="1" applyAlignment="1">
      <alignment horizontal="center" vertical="center" wrapText="1"/>
    </xf>
    <xf numFmtId="1" fontId="7" fillId="0" borderId="261" xfId="0" applyNumberFormat="1" applyFont="1" applyBorder="1" applyAlignment="1">
      <alignment horizontal="center" vertical="center" wrapText="1"/>
    </xf>
    <xf numFmtId="1" fontId="7" fillId="0" borderId="272" xfId="0" applyNumberFormat="1" applyFont="1" applyBorder="1" applyAlignment="1">
      <alignment horizontal="center" vertical="center"/>
    </xf>
    <xf numFmtId="1" fontId="7" fillId="0" borderId="272" xfId="0" applyNumberFormat="1" applyFont="1" applyBorder="1" applyAlignment="1">
      <alignment horizontal="center" vertical="center" wrapText="1"/>
    </xf>
    <xf numFmtId="1" fontId="7" fillId="0" borderId="240" xfId="0" applyNumberFormat="1" applyFont="1" applyBorder="1" applyAlignment="1">
      <alignment horizontal="center" vertical="center" wrapText="1"/>
    </xf>
    <xf numFmtId="1" fontId="7" fillId="0" borderId="273" xfId="0" applyNumberFormat="1" applyFont="1" applyBorder="1" applyAlignment="1">
      <alignment horizontal="left" vertical="center" wrapText="1"/>
    </xf>
    <xf numFmtId="1" fontId="7" fillId="4" borderId="274" xfId="3" applyNumberFormat="1" applyFont="1" applyFill="1" applyBorder="1" applyAlignment="1">
      <alignment horizontal="right"/>
    </xf>
    <xf numFmtId="1" fontId="7" fillId="4" borderId="275" xfId="3" applyNumberFormat="1" applyFont="1" applyFill="1" applyBorder="1" applyAlignment="1">
      <alignment horizontal="right"/>
    </xf>
    <xf numFmtId="1" fontId="7" fillId="0" borderId="271" xfId="0" applyNumberFormat="1" applyFont="1" applyBorder="1" applyAlignment="1">
      <alignment horizontal="left" vertical="center" wrapText="1"/>
    </xf>
    <xf numFmtId="1" fontId="7" fillId="0" borderId="276" xfId="0" applyNumberFormat="1" applyFont="1" applyBorder="1" applyAlignment="1">
      <alignment horizontal="center" vertical="center"/>
    </xf>
    <xf numFmtId="1" fontId="7" fillId="0" borderId="277" xfId="0" applyNumberFormat="1" applyFont="1" applyBorder="1" applyAlignment="1">
      <alignment horizontal="center" vertical="center"/>
    </xf>
    <xf numFmtId="1" fontId="7" fillId="0" borderId="278" xfId="0" applyNumberFormat="1" applyFont="1" applyBorder="1" applyAlignment="1">
      <alignment horizontal="center" vertical="center" wrapText="1"/>
    </xf>
    <xf numFmtId="1" fontId="7" fillId="0" borderId="279" xfId="0" applyNumberFormat="1" applyFont="1" applyBorder="1" applyAlignment="1">
      <alignment horizontal="center" vertical="center" wrapText="1"/>
    </xf>
    <xf numFmtId="1" fontId="7" fillId="0" borderId="279" xfId="0" applyNumberFormat="1" applyFont="1" applyBorder="1" applyAlignment="1">
      <alignment horizontal="center" vertical="center"/>
    </xf>
    <xf numFmtId="1" fontId="7" fillId="0" borderId="280" xfId="0" applyNumberFormat="1" applyFont="1" applyBorder="1" applyAlignment="1">
      <alignment horizontal="center" vertical="center"/>
    </xf>
    <xf numFmtId="0" fontId="7" fillId="0" borderId="278" xfId="0" applyFont="1" applyBorder="1" applyAlignment="1">
      <alignment horizontal="center" vertical="center" wrapText="1"/>
    </xf>
    <xf numFmtId="1" fontId="7" fillId="0" borderId="281" xfId="0" applyNumberFormat="1" applyFont="1" applyBorder="1" applyAlignment="1">
      <alignment horizontal="center" vertical="center" wrapText="1"/>
    </xf>
    <xf numFmtId="1" fontId="7" fillId="0" borderId="282" xfId="0" applyNumberFormat="1" applyFont="1" applyBorder="1" applyAlignment="1">
      <alignment horizontal="center" vertical="center" wrapText="1"/>
    </xf>
    <xf numFmtId="1" fontId="7" fillId="0" borderId="278" xfId="0" applyNumberFormat="1" applyFont="1" applyBorder="1" applyAlignment="1">
      <alignment horizontal="left" vertical="center"/>
    </xf>
    <xf numFmtId="1" fontId="7" fillId="0" borderId="276" xfId="0" applyNumberFormat="1" applyFont="1" applyBorder="1" applyAlignment="1">
      <alignment horizontal="left" wrapText="1"/>
    </xf>
    <xf numFmtId="1" fontId="7" fillId="0" borderId="277" xfId="0" applyNumberFormat="1" applyFont="1" applyBorder="1" applyAlignment="1">
      <alignment horizontal="left" wrapText="1"/>
    </xf>
    <xf numFmtId="1" fontId="7" fillId="0" borderId="278" xfId="0" applyNumberFormat="1" applyFont="1" applyBorder="1"/>
    <xf numFmtId="1" fontId="7" fillId="5" borderId="281" xfId="0" applyNumberFormat="1" applyFont="1" applyFill="1" applyBorder="1" applyProtection="1">
      <protection locked="0"/>
    </xf>
    <xf numFmtId="1" fontId="7" fillId="6" borderId="283" xfId="0" applyNumberFormat="1" applyFont="1" applyFill="1" applyBorder="1"/>
    <xf numFmtId="1" fontId="7" fillId="0" borderId="278" xfId="0" applyNumberFormat="1" applyFont="1" applyBorder="1" applyAlignment="1">
      <alignment horizontal="left" vertical="center" wrapText="1"/>
    </xf>
    <xf numFmtId="1" fontId="7" fillId="0" borderId="277" xfId="0" applyNumberFormat="1" applyFont="1" applyBorder="1" applyAlignment="1">
      <alignment horizontal="left" vertical="center"/>
    </xf>
    <xf numFmtId="1" fontId="7" fillId="0" borderId="279" xfId="0" applyNumberFormat="1" applyFont="1" applyBorder="1" applyAlignment="1">
      <alignment horizontal="left" vertical="center"/>
    </xf>
    <xf numFmtId="1" fontId="7" fillId="0" borderId="271" xfId="0" applyNumberFormat="1" applyFont="1" applyBorder="1"/>
    <xf numFmtId="1" fontId="7" fillId="5" borderId="272" xfId="0" applyNumberFormat="1" applyFont="1" applyFill="1" applyBorder="1" applyProtection="1">
      <protection locked="0"/>
    </xf>
    <xf numFmtId="1" fontId="7" fillId="5" borderId="282" xfId="0" applyNumberFormat="1" applyFont="1" applyFill="1" applyBorder="1" applyProtection="1">
      <protection locked="0"/>
    </xf>
    <xf numFmtId="1" fontId="7" fillId="4" borderId="276" xfId="0" applyNumberFormat="1" applyFont="1" applyFill="1" applyBorder="1" applyAlignment="1">
      <alignment horizontal="center" vertical="center" wrapText="1"/>
    </xf>
    <xf numFmtId="1" fontId="7" fillId="0" borderId="279" xfId="0" applyNumberFormat="1" applyFont="1" applyBorder="1" applyAlignment="1">
      <alignment horizontal="center"/>
    </xf>
    <xf numFmtId="1" fontId="7" fillId="0" borderId="272" xfId="0" applyNumberFormat="1" applyFont="1" applyBorder="1"/>
    <xf numFmtId="1" fontId="7" fillId="0" borderId="282" xfId="0" applyNumberFormat="1" applyFont="1" applyBorder="1"/>
    <xf numFmtId="1" fontId="7" fillId="0" borderId="271" xfId="0" applyNumberFormat="1" applyFont="1" applyBorder="1" applyAlignment="1">
      <alignment horizontal="center" vertical="center" wrapText="1"/>
    </xf>
    <xf numFmtId="1" fontId="7" fillId="0" borderId="271" xfId="0" applyNumberFormat="1" applyFont="1" applyBorder="1" applyAlignment="1">
      <alignment horizontal="center" vertical="center" wrapText="1"/>
    </xf>
    <xf numFmtId="1" fontId="7" fillId="0" borderId="279" xfId="0" applyNumberFormat="1" applyFont="1" applyBorder="1" applyAlignment="1">
      <alignment horizontal="center" wrapText="1"/>
    </xf>
    <xf numFmtId="1" fontId="7" fillId="0" borderId="284" xfId="0" applyNumberFormat="1" applyFont="1" applyBorder="1" applyAlignment="1">
      <alignment horizontal="center" vertical="center" wrapText="1"/>
    </xf>
    <xf numFmtId="1" fontId="7" fillId="4" borderId="272" xfId="0" applyNumberFormat="1" applyFont="1" applyFill="1" applyBorder="1" applyAlignment="1">
      <alignment horizontal="center" vertical="center" wrapText="1"/>
    </xf>
    <xf numFmtId="1" fontId="7" fillId="4" borderId="280" xfId="0" applyNumberFormat="1" applyFont="1" applyFill="1" applyBorder="1" applyAlignment="1">
      <alignment horizontal="center" vertical="center" wrapText="1"/>
    </xf>
    <xf numFmtId="1" fontId="7" fillId="0" borderId="279" xfId="0" applyNumberFormat="1" applyFont="1" applyBorder="1" applyAlignment="1">
      <alignment vertical="center"/>
    </xf>
    <xf numFmtId="1" fontId="7" fillId="0" borderId="280" xfId="0" applyNumberFormat="1" applyFont="1" applyBorder="1" applyAlignment="1">
      <alignment vertical="center"/>
    </xf>
    <xf numFmtId="1" fontId="7" fillId="4" borderId="279" xfId="0" applyNumberFormat="1" applyFont="1" applyFill="1" applyBorder="1" applyAlignment="1">
      <alignment horizontal="center" vertical="center"/>
    </xf>
    <xf numFmtId="1" fontId="7" fillId="4" borderId="280" xfId="0" applyNumberFormat="1" applyFont="1" applyFill="1" applyBorder="1" applyAlignment="1">
      <alignment horizontal="center" vertical="center"/>
    </xf>
    <xf numFmtId="1" fontId="7" fillId="0" borderId="276" xfId="0" applyNumberFormat="1" applyFont="1" applyBorder="1" applyAlignment="1">
      <alignment horizontal="left" vertical="center" wrapText="1"/>
    </xf>
    <xf numFmtId="1" fontId="7" fillId="0" borderId="277" xfId="0" applyNumberFormat="1" applyFont="1" applyBorder="1" applyAlignment="1">
      <alignment horizontal="left" vertical="center" wrapText="1"/>
    </xf>
    <xf numFmtId="1" fontId="7" fillId="0" borderId="284" xfId="0" applyNumberFormat="1" applyFont="1" applyBorder="1" applyAlignment="1">
      <alignment horizontal="center" vertical="center" wrapText="1"/>
    </xf>
    <xf numFmtId="1" fontId="7" fillId="0" borderId="271" xfId="0" applyNumberFormat="1" applyFont="1" applyBorder="1" applyAlignment="1">
      <alignment vertical="center"/>
    </xf>
    <xf numFmtId="1" fontId="7" fillId="5" borderId="284" xfId="0" applyNumberFormat="1" applyFont="1" applyFill="1" applyBorder="1" applyProtection="1">
      <protection locked="0"/>
    </xf>
    <xf numFmtId="1" fontId="7" fillId="5" borderId="271" xfId="0" applyNumberFormat="1" applyFont="1" applyFill="1" applyBorder="1" applyProtection="1">
      <protection locked="0"/>
    </xf>
    <xf numFmtId="1" fontId="7" fillId="4" borderId="278" xfId="0" applyNumberFormat="1" applyFont="1" applyFill="1" applyBorder="1" applyAlignment="1">
      <alignment horizontal="center" vertical="center" wrapText="1"/>
    </xf>
    <xf numFmtId="1" fontId="7" fillId="0" borderId="279" xfId="0" applyNumberFormat="1" applyFont="1" applyBorder="1" applyAlignment="1">
      <alignment horizontal="center" vertical="center" wrapText="1"/>
    </xf>
    <xf numFmtId="1" fontId="7" fillId="4" borderId="279" xfId="0" applyNumberFormat="1" applyFont="1" applyFill="1" applyBorder="1" applyAlignment="1">
      <alignment horizontal="center" vertical="center" wrapText="1"/>
    </xf>
    <xf numFmtId="1" fontId="7" fillId="0" borderId="285" xfId="0" applyNumberFormat="1" applyFont="1" applyBorder="1" applyAlignment="1">
      <alignment horizontal="center" vertical="center" wrapText="1"/>
    </xf>
    <xf numFmtId="0" fontId="7" fillId="0" borderId="280" xfId="0" applyFont="1" applyBorder="1" applyAlignment="1">
      <alignment horizontal="center" vertical="center"/>
    </xf>
    <xf numFmtId="1" fontId="7" fillId="0" borderId="277" xfId="0" applyNumberFormat="1" applyFont="1" applyBorder="1" applyAlignment="1">
      <alignment horizontal="center" vertical="center" wrapText="1"/>
    </xf>
    <xf numFmtId="1" fontId="7" fillId="0" borderId="279" xfId="2" applyNumberFormat="1" applyFont="1" applyBorder="1" applyAlignment="1">
      <alignment horizontal="center" vertical="center"/>
    </xf>
    <xf numFmtId="1" fontId="7" fillId="0" borderId="280" xfId="2" applyNumberFormat="1" applyFont="1" applyBorder="1" applyAlignment="1">
      <alignment horizontal="center" vertical="center"/>
    </xf>
    <xf numFmtId="1" fontId="7" fillId="0" borderId="276" xfId="2" applyNumberFormat="1" applyFont="1" applyBorder="1" applyAlignment="1">
      <alignment horizontal="left" vertical="center" wrapText="1"/>
    </xf>
    <xf numFmtId="1" fontId="7" fillId="0" borderId="286" xfId="2" applyNumberFormat="1" applyFont="1" applyBorder="1" applyAlignment="1">
      <alignment horizontal="left" vertical="center" wrapText="1"/>
    </xf>
    <xf numFmtId="1" fontId="7" fillId="0" borderId="272" xfId="0" applyNumberFormat="1" applyFont="1" applyBorder="1" applyAlignment="1">
      <alignment horizontal="center" wrapText="1"/>
    </xf>
    <xf numFmtId="1" fontId="7" fillId="0" borderId="280" xfId="0" applyNumberFormat="1" applyFont="1" applyBorder="1"/>
    <xf numFmtId="1" fontId="8" fillId="4" borderId="287" xfId="0" applyNumberFormat="1" applyFont="1" applyFill="1" applyBorder="1"/>
    <xf numFmtId="0" fontId="7" fillId="0" borderId="288" xfId="0" applyFont="1" applyBorder="1" applyAlignment="1">
      <alignment horizontal="center" vertical="center"/>
    </xf>
    <xf numFmtId="1" fontId="7" fillId="0" borderId="278" xfId="0" applyNumberFormat="1" applyFont="1" applyBorder="1" applyAlignment="1">
      <alignment horizontal="center" vertical="center"/>
    </xf>
    <xf numFmtId="1" fontId="7" fillId="0" borderId="276" xfId="0" applyNumberFormat="1" applyFont="1" applyBorder="1" applyAlignment="1">
      <alignment horizontal="center" vertical="center" wrapText="1"/>
    </xf>
    <xf numFmtId="1" fontId="7" fillId="0" borderId="280" xfId="0" applyNumberFormat="1" applyFont="1" applyBorder="1" applyAlignment="1">
      <alignment horizontal="center" vertical="center" wrapText="1"/>
    </xf>
    <xf numFmtId="1" fontId="7" fillId="0" borderId="289" xfId="0" applyNumberFormat="1" applyFont="1" applyBorder="1" applyAlignment="1">
      <alignment horizontal="center" vertical="center"/>
    </xf>
    <xf numFmtId="1" fontId="7" fillId="0" borderId="289" xfId="0" applyNumberFormat="1" applyFont="1" applyBorder="1" applyAlignment="1">
      <alignment horizontal="center" vertical="center" wrapText="1"/>
    </xf>
    <xf numFmtId="1" fontId="7" fillId="0" borderId="280" xfId="0" applyNumberFormat="1" applyFont="1" applyBorder="1" applyAlignment="1">
      <alignment horizontal="center" vertical="center" wrapText="1"/>
    </xf>
    <xf numFmtId="1" fontId="7" fillId="4" borderId="290" xfId="3" applyNumberFormat="1" applyFont="1" applyFill="1" applyBorder="1" applyAlignment="1">
      <alignment horizontal="right"/>
    </xf>
    <xf numFmtId="1" fontId="7" fillId="0" borderId="288" xfId="0" applyNumberFormat="1" applyFont="1" applyBorder="1" applyAlignment="1">
      <alignment horizontal="left" vertical="center" wrapText="1"/>
    </xf>
    <xf numFmtId="1" fontId="7" fillId="0" borderId="291" xfId="0" applyNumberFormat="1" applyFont="1" applyBorder="1" applyAlignment="1">
      <alignment horizontal="center" vertical="center"/>
    </xf>
    <xf numFmtId="1" fontId="7" fillId="0" borderId="292" xfId="0" applyNumberFormat="1" applyFont="1" applyBorder="1" applyAlignment="1">
      <alignment horizontal="center" vertical="center"/>
    </xf>
    <xf numFmtId="1" fontId="7" fillId="0" borderId="293" xfId="0" applyNumberFormat="1" applyFont="1" applyBorder="1" applyAlignment="1">
      <alignment horizontal="center" vertical="center" wrapText="1"/>
    </xf>
    <xf numFmtId="1" fontId="7" fillId="0" borderId="294" xfId="0" applyNumberFormat="1" applyFont="1" applyBorder="1" applyAlignment="1">
      <alignment horizontal="center" vertical="center" wrapText="1"/>
    </xf>
    <xf numFmtId="1" fontId="7" fillId="0" borderId="295" xfId="0" applyNumberFormat="1" applyFont="1" applyBorder="1" applyAlignment="1">
      <alignment horizontal="center" vertical="center" wrapText="1"/>
    </xf>
    <xf numFmtId="1" fontId="7" fillId="0" borderId="294" xfId="0" applyNumberFormat="1" applyFont="1" applyBorder="1" applyAlignment="1">
      <alignment horizontal="center" vertical="center"/>
    </xf>
    <xf numFmtId="1" fontId="7" fillId="0" borderId="296" xfId="0" applyNumberFormat="1" applyFont="1" applyBorder="1" applyAlignment="1">
      <alignment horizontal="center" vertical="center" wrapText="1"/>
    </xf>
    <xf numFmtId="1" fontId="7" fillId="0" borderId="297" xfId="0" applyNumberFormat="1" applyFont="1" applyBorder="1" applyAlignment="1">
      <alignment horizontal="center" vertical="center" wrapText="1"/>
    </xf>
    <xf numFmtId="1" fontId="7" fillId="0" borderId="298" xfId="0" applyNumberFormat="1" applyFont="1" applyBorder="1" applyAlignment="1">
      <alignment horizontal="center" vertical="center" wrapText="1"/>
    </xf>
    <xf numFmtId="0" fontId="7" fillId="0" borderId="293" xfId="0" applyFont="1" applyBorder="1" applyAlignment="1">
      <alignment horizontal="center" vertical="center" wrapText="1"/>
    </xf>
    <xf numFmtId="1" fontId="7" fillId="0" borderId="299" xfId="0" applyNumberFormat="1" applyFont="1" applyBorder="1" applyAlignment="1">
      <alignment horizontal="center" vertical="center" wrapText="1"/>
    </xf>
    <xf numFmtId="1" fontId="7" fillId="0" borderId="297" xfId="0" applyNumberFormat="1" applyFont="1" applyBorder="1" applyAlignment="1">
      <alignment horizontal="center" vertical="center" wrapText="1"/>
    </xf>
    <xf numFmtId="1" fontId="7" fillId="0" borderId="294" xfId="0" applyNumberFormat="1" applyFont="1" applyBorder="1" applyAlignment="1">
      <alignment horizontal="center" vertical="center" wrapText="1"/>
    </xf>
    <xf numFmtId="1" fontId="7" fillId="0" borderId="293" xfId="0" applyNumberFormat="1" applyFont="1" applyBorder="1" applyAlignment="1">
      <alignment horizontal="left" vertical="center"/>
    </xf>
    <xf numFmtId="1" fontId="7" fillId="0" borderId="291" xfId="0" applyNumberFormat="1" applyFont="1" applyBorder="1" applyAlignment="1">
      <alignment horizontal="left" wrapText="1"/>
    </xf>
    <xf numFmtId="1" fontId="7" fillId="0" borderId="292" xfId="0" applyNumberFormat="1" applyFont="1" applyBorder="1" applyAlignment="1">
      <alignment horizontal="left" wrapText="1"/>
    </xf>
    <xf numFmtId="1" fontId="7" fillId="0" borderId="293" xfId="0" applyNumberFormat="1" applyFont="1" applyBorder="1"/>
    <xf numFmtId="1" fontId="7" fillId="5" borderId="299" xfId="0" applyNumberFormat="1" applyFont="1" applyFill="1" applyBorder="1" applyProtection="1">
      <protection locked="0"/>
    </xf>
    <xf numFmtId="1" fontId="7" fillId="5" borderId="297" xfId="0" applyNumberFormat="1" applyFont="1" applyFill="1" applyBorder="1" applyProtection="1">
      <protection locked="0"/>
    </xf>
    <xf numFmtId="1" fontId="7" fillId="6" borderId="300" xfId="0" applyNumberFormat="1" applyFont="1" applyFill="1" applyBorder="1"/>
    <xf numFmtId="1" fontId="7" fillId="6" borderId="298" xfId="0" applyNumberFormat="1" applyFont="1" applyFill="1" applyBorder="1"/>
    <xf numFmtId="1" fontId="7" fillId="6" borderId="297" xfId="0" applyNumberFormat="1" applyFont="1" applyFill="1" applyBorder="1"/>
    <xf numFmtId="1" fontId="7" fillId="6" borderId="301" xfId="0" applyNumberFormat="1" applyFont="1" applyFill="1" applyBorder="1"/>
    <xf numFmtId="1" fontId="7" fillId="7" borderId="302" xfId="0" applyNumberFormat="1" applyFont="1" applyFill="1" applyBorder="1" applyProtection="1">
      <protection locked="0"/>
    </xf>
    <xf numFmtId="1" fontId="7" fillId="6" borderId="303" xfId="0" applyNumberFormat="1" applyFont="1" applyFill="1" applyBorder="1"/>
    <xf numFmtId="1" fontId="7" fillId="6" borderId="296" xfId="0" applyNumberFormat="1" applyFont="1" applyFill="1" applyBorder="1"/>
    <xf numFmtId="1" fontId="7" fillId="0" borderId="293" xfId="0" applyNumberFormat="1" applyFont="1" applyBorder="1" applyAlignment="1">
      <alignment horizontal="left" vertical="center" wrapText="1"/>
    </xf>
    <xf numFmtId="1" fontId="7" fillId="5" borderId="303" xfId="0" applyNumberFormat="1" applyFont="1" applyFill="1" applyBorder="1" applyProtection="1">
      <protection locked="0"/>
    </xf>
    <xf numFmtId="1" fontId="7" fillId="0" borderId="292" xfId="0" applyNumberFormat="1" applyFont="1" applyBorder="1" applyAlignment="1">
      <alignment horizontal="left" vertical="center"/>
    </xf>
    <xf numFmtId="1" fontId="7" fillId="7" borderId="296" xfId="0" applyNumberFormat="1" applyFont="1" applyFill="1" applyBorder="1" applyProtection="1">
      <protection locked="0"/>
    </xf>
    <xf numFmtId="1" fontId="7" fillId="0" borderId="295" xfId="0" applyNumberFormat="1" applyFont="1" applyBorder="1" applyAlignment="1">
      <alignment horizontal="left" vertical="center"/>
    </xf>
    <xf numFmtId="1" fontId="7" fillId="0" borderId="288" xfId="0" applyNumberFormat="1" applyFont="1" applyBorder="1"/>
    <xf numFmtId="1" fontId="7" fillId="5" borderId="289" xfId="0" applyNumberFormat="1" applyFont="1" applyFill="1" applyBorder="1" applyProtection="1">
      <protection locked="0"/>
    </xf>
    <xf numFmtId="1" fontId="7" fillId="5" borderId="295" xfId="0" applyNumberFormat="1" applyFont="1" applyFill="1" applyBorder="1" applyProtection="1">
      <protection locked="0"/>
    </xf>
    <xf numFmtId="1" fontId="7" fillId="4" borderId="291" xfId="0" applyNumberFormat="1" applyFont="1" applyFill="1" applyBorder="1" applyAlignment="1">
      <alignment horizontal="center" vertical="center" wrapText="1"/>
    </xf>
    <xf numFmtId="1" fontId="7" fillId="0" borderId="295" xfId="0" applyNumberFormat="1" applyFont="1" applyBorder="1" applyAlignment="1">
      <alignment horizontal="center"/>
    </xf>
    <xf numFmtId="1" fontId="7" fillId="0" borderId="289" xfId="0" applyNumberFormat="1" applyFont="1" applyBorder="1"/>
    <xf numFmtId="1" fontId="7" fillId="0" borderId="295" xfId="0" applyNumberFormat="1" applyFont="1" applyBorder="1"/>
    <xf numFmtId="1" fontId="7" fillId="0" borderId="288" xfId="0" applyNumberFormat="1" applyFont="1" applyBorder="1" applyAlignment="1">
      <alignment horizontal="center" vertical="center" wrapText="1"/>
    </xf>
    <xf numFmtId="1" fontId="7" fillId="5" borderId="301" xfId="0" applyNumberFormat="1" applyFont="1" applyFill="1" applyBorder="1" applyProtection="1">
      <protection locked="0"/>
    </xf>
    <xf numFmtId="1" fontId="7" fillId="5" borderId="304" xfId="0" applyNumberFormat="1" applyFont="1" applyFill="1" applyBorder="1" applyProtection="1">
      <protection locked="0"/>
    </xf>
    <xf numFmtId="1" fontId="7" fillId="0" borderId="288" xfId="0" applyNumberFormat="1" applyFont="1" applyBorder="1" applyAlignment="1">
      <alignment horizontal="center" vertical="center" wrapText="1"/>
    </xf>
    <xf numFmtId="1" fontId="7" fillId="0" borderId="295" xfId="0" applyNumberFormat="1" applyFont="1" applyBorder="1" applyAlignment="1">
      <alignment horizontal="center" wrapText="1"/>
    </xf>
    <xf numFmtId="1" fontId="4" fillId="4" borderId="294" xfId="0" applyNumberFormat="1" applyFont="1" applyFill="1" applyBorder="1"/>
    <xf numFmtId="1" fontId="8" fillId="4" borderId="294" xfId="0" applyNumberFormat="1" applyFont="1" applyFill="1" applyBorder="1"/>
    <xf numFmtId="1" fontId="9" fillId="4" borderId="294" xfId="0" applyNumberFormat="1" applyFont="1" applyFill="1" applyBorder="1"/>
    <xf numFmtId="1" fontId="7" fillId="0" borderId="305" xfId="0" applyNumberFormat="1" applyFont="1" applyBorder="1" applyAlignment="1">
      <alignment horizontal="center" vertical="center" wrapText="1"/>
    </xf>
    <xf numFmtId="1" fontId="7" fillId="4" borderId="289" xfId="0" applyNumberFormat="1" applyFont="1" applyFill="1" applyBorder="1" applyAlignment="1">
      <alignment horizontal="center" vertical="center" wrapText="1"/>
    </xf>
    <xf numFmtId="1" fontId="7" fillId="0" borderId="294" xfId="0" applyNumberFormat="1" applyFont="1" applyBorder="1" applyAlignment="1">
      <alignment vertical="center"/>
    </xf>
    <xf numFmtId="1" fontId="7" fillId="0" borderId="295" xfId="0" applyNumberFormat="1" applyFont="1" applyBorder="1" applyAlignment="1">
      <alignment vertical="center"/>
    </xf>
    <xf numFmtId="1" fontId="7" fillId="4" borderId="294" xfId="0" applyNumberFormat="1" applyFont="1" applyFill="1" applyBorder="1" applyAlignment="1">
      <alignment horizontal="center" vertical="center"/>
    </xf>
    <xf numFmtId="1" fontId="7" fillId="0" borderId="296" xfId="0" applyNumberFormat="1" applyFont="1" applyBorder="1" applyAlignment="1">
      <alignment horizontal="center" vertical="center"/>
    </xf>
    <xf numFmtId="1" fontId="7" fillId="0" borderId="295" xfId="0" applyNumberFormat="1" applyFont="1" applyBorder="1" applyAlignment="1">
      <alignment horizontal="center" vertical="center"/>
    </xf>
    <xf numFmtId="1" fontId="7" fillId="0" borderId="295" xfId="0" applyNumberFormat="1" applyFont="1" applyBorder="1" applyAlignment="1">
      <alignment horizontal="center" vertical="center" wrapText="1"/>
    </xf>
    <xf numFmtId="1" fontId="7" fillId="0" borderId="291" xfId="0" applyNumberFormat="1" applyFont="1" applyBorder="1" applyAlignment="1">
      <alignment horizontal="left" vertical="center" wrapText="1"/>
    </xf>
    <xf numFmtId="1" fontId="7" fillId="0" borderId="292" xfId="0" applyNumberFormat="1" applyFont="1" applyBorder="1" applyAlignment="1">
      <alignment horizontal="left" vertical="center" wrapText="1"/>
    </xf>
    <xf numFmtId="1" fontId="7" fillId="0" borderId="305" xfId="0" applyNumberFormat="1" applyFont="1" applyBorder="1" applyAlignment="1">
      <alignment horizontal="center" vertical="center" wrapText="1"/>
    </xf>
    <xf numFmtId="1" fontId="7" fillId="0" borderId="288" xfId="0" applyNumberFormat="1" applyFont="1" applyBorder="1" applyAlignment="1">
      <alignment vertical="center"/>
    </xf>
    <xf numFmtId="1" fontId="7" fillId="5" borderId="305" xfId="0" applyNumberFormat="1" applyFont="1" applyFill="1" applyBorder="1" applyProtection="1">
      <protection locked="0"/>
    </xf>
    <xf numFmtId="1" fontId="7" fillId="5" borderId="288" xfId="0" applyNumberFormat="1" applyFont="1" applyFill="1" applyBorder="1" applyProtection="1">
      <protection locked="0"/>
    </xf>
    <xf numFmtId="1" fontId="7" fillId="4" borderId="293" xfId="0" applyNumberFormat="1" applyFont="1" applyFill="1" applyBorder="1" applyAlignment="1">
      <alignment horizontal="center" vertical="center" wrapText="1"/>
    </xf>
    <xf numFmtId="1" fontId="7" fillId="4" borderId="294" xfId="0" applyNumberFormat="1" applyFont="1" applyFill="1" applyBorder="1" applyAlignment="1">
      <alignment horizontal="center" vertical="center" wrapText="1"/>
    </xf>
    <xf numFmtId="1" fontId="7" fillId="4" borderId="295" xfId="0" applyNumberFormat="1" applyFont="1" applyFill="1" applyBorder="1" applyAlignment="1">
      <alignment horizontal="center" vertical="center" wrapText="1"/>
    </xf>
    <xf numFmtId="1" fontId="7" fillId="0" borderId="306" xfId="0" applyNumberFormat="1" applyFont="1" applyBorder="1" applyAlignment="1">
      <alignment horizontal="center" vertical="center" wrapText="1"/>
    </xf>
    <xf numFmtId="0" fontId="7" fillId="0" borderId="294" xfId="0" applyFont="1" applyBorder="1" applyAlignment="1">
      <alignment horizontal="center" vertical="center"/>
    </xf>
    <xf numFmtId="1" fontId="7" fillId="0" borderId="292" xfId="0" applyNumberFormat="1" applyFont="1" applyBorder="1" applyAlignment="1">
      <alignment horizontal="center" vertical="center" wrapText="1"/>
    </xf>
    <xf numFmtId="1" fontId="7" fillId="0" borderId="294" xfId="2" applyNumberFormat="1" applyFont="1" applyBorder="1" applyAlignment="1">
      <alignment horizontal="center" vertical="center"/>
    </xf>
    <xf numFmtId="1" fontId="7" fillId="0" borderId="291" xfId="2" applyNumberFormat="1" applyFont="1" applyBorder="1" applyAlignment="1">
      <alignment horizontal="left" vertical="center" wrapText="1"/>
    </xf>
    <xf numFmtId="1" fontId="7" fillId="0" borderId="307" xfId="2" applyNumberFormat="1" applyFont="1" applyBorder="1" applyAlignment="1">
      <alignment horizontal="left" vertical="center" wrapText="1"/>
    </xf>
    <xf numFmtId="1" fontId="7" fillId="0" borderId="289" xfId="0" applyNumberFormat="1" applyFont="1" applyBorder="1" applyAlignment="1">
      <alignment horizontal="center" wrapText="1"/>
    </xf>
    <xf numFmtId="1" fontId="8" fillId="4" borderId="308" xfId="0" applyNumberFormat="1" applyFont="1" applyFill="1" applyBorder="1"/>
    <xf numFmtId="0" fontId="7" fillId="0" borderId="309" xfId="0" applyFont="1" applyBorder="1" applyAlignment="1">
      <alignment horizontal="center" vertical="center"/>
    </xf>
    <xf numFmtId="1" fontId="7" fillId="0" borderId="293" xfId="0" applyNumberFormat="1" applyFont="1" applyBorder="1" applyAlignment="1">
      <alignment horizontal="center" vertical="center"/>
    </xf>
    <xf numFmtId="1" fontId="7" fillId="0" borderId="291" xfId="0" applyNumberFormat="1" applyFont="1" applyBorder="1" applyAlignment="1">
      <alignment horizontal="center" vertical="center" wrapText="1"/>
    </xf>
    <xf numFmtId="1" fontId="7" fillId="0" borderId="304" xfId="0" applyNumberFormat="1" applyFont="1" applyBorder="1" applyAlignment="1">
      <alignment horizontal="center" vertical="center" wrapText="1"/>
    </xf>
    <xf numFmtId="1" fontId="7" fillId="0" borderId="310" xfId="0" applyNumberFormat="1" applyFont="1" applyBorder="1" applyAlignment="1">
      <alignment horizontal="center" vertical="center"/>
    </xf>
    <xf numFmtId="1" fontId="7" fillId="0" borderId="310" xfId="0" applyNumberFormat="1" applyFont="1" applyBorder="1" applyAlignment="1">
      <alignment horizontal="center" vertical="center" wrapText="1"/>
    </xf>
    <xf numFmtId="1" fontId="7" fillId="0" borderId="311" xfId="0" applyNumberFormat="1" applyFont="1" applyBorder="1" applyAlignment="1">
      <alignment horizontal="left" vertical="center" wrapText="1"/>
    </xf>
    <xf numFmtId="1" fontId="7" fillId="4" borderId="312" xfId="3" applyNumberFormat="1" applyFont="1" applyFill="1" applyBorder="1" applyAlignment="1">
      <alignment horizontal="right"/>
    </xf>
    <xf numFmtId="1" fontId="7" fillId="4" borderId="313" xfId="3" applyNumberFormat="1" applyFont="1" applyFill="1" applyBorder="1" applyAlignment="1">
      <alignment horizontal="right"/>
    </xf>
    <xf numFmtId="1" fontId="7" fillId="0" borderId="309" xfId="0" applyNumberFormat="1" applyFont="1" applyBorder="1" applyAlignment="1">
      <alignment horizontal="left" vertical="center" wrapText="1"/>
    </xf>
    <xf numFmtId="1" fontId="7" fillId="0" borderId="314" xfId="0" applyNumberFormat="1" applyFont="1" applyBorder="1" applyAlignment="1">
      <alignment horizontal="center" vertical="center"/>
    </xf>
    <xf numFmtId="1" fontId="7" fillId="0" borderId="315" xfId="0" applyNumberFormat="1" applyFont="1" applyBorder="1" applyAlignment="1">
      <alignment horizontal="center" vertical="center"/>
    </xf>
    <xf numFmtId="1" fontId="7" fillId="0" borderId="316" xfId="0" applyNumberFormat="1" applyFont="1" applyBorder="1" applyAlignment="1">
      <alignment horizontal="center" vertical="center" wrapText="1"/>
    </xf>
    <xf numFmtId="0" fontId="7" fillId="0" borderId="316" xfId="0" applyFont="1" applyBorder="1" applyAlignment="1">
      <alignment horizontal="center" vertical="center" wrapText="1"/>
    </xf>
    <xf numFmtId="1" fontId="7" fillId="0" borderId="317" xfId="0" applyNumberFormat="1" applyFont="1" applyBorder="1" applyAlignment="1">
      <alignment horizontal="center" vertical="center" wrapText="1"/>
    </xf>
    <xf numFmtId="1" fontId="7" fillId="0" borderId="316" xfId="0" applyNumberFormat="1" applyFont="1" applyBorder="1" applyAlignment="1">
      <alignment horizontal="left" vertical="center"/>
    </xf>
    <xf numFmtId="1" fontId="7" fillId="0" borderId="314" xfId="0" applyNumberFormat="1" applyFont="1" applyBorder="1" applyAlignment="1">
      <alignment horizontal="left" wrapText="1"/>
    </xf>
    <xf numFmtId="1" fontId="7" fillId="0" borderId="315" xfId="0" applyNumberFormat="1" applyFont="1" applyBorder="1" applyAlignment="1">
      <alignment horizontal="left" wrapText="1"/>
    </xf>
    <xf numFmtId="1" fontId="7" fillId="0" borderId="316" xfId="0" applyNumberFormat="1" applyFont="1" applyBorder="1"/>
    <xf numFmtId="1" fontId="7" fillId="5" borderId="317" xfId="0" applyNumberFormat="1" applyFont="1" applyFill="1" applyBorder="1" applyProtection="1">
      <protection locked="0"/>
    </xf>
    <xf numFmtId="1" fontId="7" fillId="6" borderId="318" xfId="0" applyNumberFormat="1" applyFont="1" applyFill="1" applyBorder="1"/>
    <xf numFmtId="1" fontId="7" fillId="0" borderId="316" xfId="0" applyNumberFormat="1" applyFont="1" applyBorder="1" applyAlignment="1">
      <alignment horizontal="left" vertical="center" wrapText="1"/>
    </xf>
    <xf numFmtId="1" fontId="7" fillId="0" borderId="315" xfId="0" applyNumberFormat="1" applyFont="1" applyBorder="1" applyAlignment="1">
      <alignment horizontal="left" vertical="center"/>
    </xf>
    <xf numFmtId="1" fontId="7" fillId="0" borderId="309" xfId="0" applyNumberFormat="1" applyFont="1" applyBorder="1"/>
    <xf numFmtId="1" fontId="7" fillId="5" borderId="310" xfId="0" applyNumberFormat="1" applyFont="1" applyFill="1" applyBorder="1" applyProtection="1">
      <protection locked="0"/>
    </xf>
    <xf numFmtId="1" fontId="7" fillId="4" borderId="314" xfId="0" applyNumberFormat="1" applyFont="1" applyFill="1" applyBorder="1" applyAlignment="1">
      <alignment horizontal="center" vertical="center" wrapText="1"/>
    </xf>
    <xf numFmtId="1" fontId="7" fillId="0" borderId="310" xfId="0" applyNumberFormat="1" applyFont="1" applyBorder="1"/>
    <xf numFmtId="1" fontId="7" fillId="0" borderId="309" xfId="0" applyNumberFormat="1" applyFont="1" applyBorder="1" applyAlignment="1">
      <alignment horizontal="center" vertical="center" wrapText="1"/>
    </xf>
    <xf numFmtId="1" fontId="7" fillId="0" borderId="309" xfId="0" applyNumberFormat="1" applyFont="1" applyBorder="1" applyAlignment="1">
      <alignment horizontal="center" vertical="center" wrapText="1"/>
    </xf>
    <xf numFmtId="1" fontId="7" fillId="0" borderId="319" xfId="0" applyNumberFormat="1" applyFont="1" applyBorder="1" applyAlignment="1">
      <alignment horizontal="center" vertical="center" wrapText="1"/>
    </xf>
    <xf numFmtId="1" fontId="7" fillId="4" borderId="310" xfId="0" applyNumberFormat="1" applyFont="1" applyFill="1" applyBorder="1" applyAlignment="1">
      <alignment horizontal="center" vertical="center" wrapText="1"/>
    </xf>
    <xf numFmtId="1" fontId="7" fillId="0" borderId="314" xfId="0" applyNumberFormat="1" applyFont="1" applyBorder="1" applyAlignment="1">
      <alignment horizontal="left" vertical="center" wrapText="1"/>
    </xf>
    <xf numFmtId="1" fontId="7" fillId="0" borderId="315" xfId="0" applyNumberFormat="1" applyFont="1" applyBorder="1" applyAlignment="1">
      <alignment horizontal="left" vertical="center" wrapText="1"/>
    </xf>
    <xf numFmtId="1" fontId="7" fillId="0" borderId="319" xfId="0" applyNumberFormat="1" applyFont="1" applyBorder="1" applyAlignment="1">
      <alignment horizontal="center" vertical="center" wrapText="1"/>
    </xf>
    <xf numFmtId="1" fontId="7" fillId="0" borderId="309" xfId="0" applyNumberFormat="1" applyFont="1" applyBorder="1" applyAlignment="1">
      <alignment vertical="center"/>
    </xf>
    <xf numFmtId="1" fontId="7" fillId="5" borderId="319" xfId="0" applyNumberFormat="1" applyFont="1" applyFill="1" applyBorder="1" applyProtection="1">
      <protection locked="0"/>
    </xf>
    <xf numFmtId="1" fontId="7" fillId="5" borderId="309" xfId="0" applyNumberFormat="1" applyFont="1" applyFill="1" applyBorder="1" applyProtection="1">
      <protection locked="0"/>
    </xf>
    <xf numFmtId="1" fontId="7" fillId="4" borderId="316" xfId="0" applyNumberFormat="1" applyFont="1" applyFill="1" applyBorder="1" applyAlignment="1">
      <alignment horizontal="center" vertical="center" wrapText="1"/>
    </xf>
    <xf numFmtId="1" fontId="7" fillId="0" borderId="320" xfId="0" applyNumberFormat="1" applyFont="1" applyBorder="1" applyAlignment="1">
      <alignment horizontal="center" vertical="center" wrapText="1"/>
    </xf>
    <xf numFmtId="1" fontId="7" fillId="0" borderId="315" xfId="0" applyNumberFormat="1" applyFont="1" applyBorder="1" applyAlignment="1">
      <alignment horizontal="center" vertical="center" wrapText="1"/>
    </xf>
    <xf numFmtId="1" fontId="7" fillId="0" borderId="314" xfId="2" applyNumberFormat="1" applyFont="1" applyBorder="1" applyAlignment="1">
      <alignment horizontal="left" vertical="center" wrapText="1"/>
    </xf>
    <xf numFmtId="1" fontId="7" fillId="0" borderId="321" xfId="2" applyNumberFormat="1" applyFont="1" applyBorder="1" applyAlignment="1">
      <alignment horizontal="left" vertical="center" wrapText="1"/>
    </xf>
    <xf numFmtId="1" fontId="7" fillId="0" borderId="310" xfId="0" applyNumberFormat="1" applyFont="1" applyBorder="1" applyAlignment="1">
      <alignment horizontal="center" wrapText="1"/>
    </xf>
    <xf numFmtId="1" fontId="8" fillId="4" borderId="322" xfId="0" applyNumberFormat="1" applyFont="1" applyFill="1" applyBorder="1"/>
    <xf numFmtId="0" fontId="7" fillId="0" borderId="323" xfId="0" applyFont="1" applyBorder="1" applyAlignment="1">
      <alignment horizontal="center" vertical="center"/>
    </xf>
    <xf numFmtId="1" fontId="7" fillId="0" borderId="316" xfId="0" applyNumberFormat="1" applyFont="1" applyBorder="1" applyAlignment="1">
      <alignment horizontal="center" vertical="center"/>
    </xf>
    <xf numFmtId="1" fontId="7" fillId="0" borderId="314" xfId="0" applyNumberFormat="1" applyFont="1" applyBorder="1" applyAlignment="1">
      <alignment horizontal="center" vertical="center" wrapText="1"/>
    </xf>
    <xf numFmtId="1" fontId="7" fillId="0" borderId="324" xfId="0" applyNumberFormat="1" applyFont="1" applyBorder="1" applyAlignment="1">
      <alignment horizontal="center" vertical="center"/>
    </xf>
    <xf numFmtId="1" fontId="7" fillId="0" borderId="324" xfId="0" applyNumberFormat="1" applyFont="1" applyBorder="1" applyAlignment="1">
      <alignment horizontal="center" vertical="center" wrapText="1"/>
    </xf>
    <xf numFmtId="1" fontId="7" fillId="0" borderId="323" xfId="0" applyNumberFormat="1" applyFont="1" applyBorder="1" applyAlignment="1">
      <alignment horizontal="left" vertical="center" wrapText="1"/>
    </xf>
    <xf numFmtId="1" fontId="7" fillId="0" borderId="323" xfId="0" applyNumberFormat="1" applyFont="1" applyBorder="1"/>
    <xf numFmtId="1" fontId="7" fillId="5" borderId="324" xfId="0" applyNumberFormat="1" applyFont="1" applyFill="1" applyBorder="1" applyProtection="1">
      <protection locked="0"/>
    </xf>
    <xf numFmtId="1" fontId="7" fillId="0" borderId="324" xfId="0" applyNumberFormat="1" applyFont="1" applyBorder="1"/>
    <xf numFmtId="1" fontId="7" fillId="0" borderId="323" xfId="0" applyNumberFormat="1" applyFont="1" applyBorder="1" applyAlignment="1">
      <alignment horizontal="center" vertical="center" wrapText="1"/>
    </xf>
    <xf numFmtId="1" fontId="7" fillId="0" borderId="323" xfId="0" applyNumberFormat="1" applyFont="1" applyBorder="1" applyAlignment="1">
      <alignment horizontal="center" vertical="center" wrapText="1"/>
    </xf>
    <xf numFmtId="1" fontId="7" fillId="0" borderId="325" xfId="0" applyNumberFormat="1" applyFont="1" applyBorder="1" applyAlignment="1">
      <alignment horizontal="center" vertical="center" wrapText="1"/>
    </xf>
    <xf numFmtId="1" fontId="7" fillId="4" borderId="324" xfId="0" applyNumberFormat="1" applyFont="1" applyFill="1" applyBorder="1" applyAlignment="1">
      <alignment horizontal="center" vertical="center" wrapText="1"/>
    </xf>
    <xf numFmtId="1" fontId="7" fillId="0" borderId="325" xfId="0" applyNumberFormat="1" applyFont="1" applyBorder="1" applyAlignment="1">
      <alignment horizontal="center" vertical="center" wrapText="1"/>
    </xf>
    <xf numFmtId="1" fontId="7" fillId="0" borderId="323" xfId="0" applyNumberFormat="1" applyFont="1" applyBorder="1" applyAlignment="1">
      <alignment vertical="center"/>
    </xf>
    <xf numFmtId="1" fontId="7" fillId="5" borderId="325" xfId="0" applyNumberFormat="1" applyFont="1" applyFill="1" applyBorder="1" applyProtection="1">
      <protection locked="0"/>
    </xf>
    <xf numFmtId="1" fontId="7" fillId="5" borderId="323" xfId="0" applyNumberFormat="1" applyFont="1" applyFill="1" applyBorder="1" applyProtection="1">
      <protection locked="0"/>
    </xf>
    <xf numFmtId="1" fontId="7" fillId="0" borderId="324" xfId="0" applyNumberFormat="1" applyFont="1" applyBorder="1" applyAlignment="1">
      <alignment horizontal="center" wrapText="1"/>
    </xf>
    <xf numFmtId="1" fontId="7" fillId="4" borderId="326" xfId="3" applyNumberFormat="1" applyFont="1" applyFill="1" applyBorder="1" applyAlignment="1">
      <alignment horizontal="right"/>
    </xf>
    <xf numFmtId="1" fontId="7" fillId="0" borderId="327" xfId="0" applyNumberFormat="1" applyFont="1" applyBorder="1" applyAlignment="1">
      <alignment horizontal="center" vertical="center"/>
    </xf>
    <xf numFmtId="1" fontId="7" fillId="0" borderId="328" xfId="0" applyNumberFormat="1" applyFont="1" applyBorder="1" applyAlignment="1">
      <alignment horizontal="center" vertical="center"/>
    </xf>
    <xf numFmtId="1" fontId="7" fillId="0" borderId="329" xfId="0" applyNumberFormat="1" applyFont="1" applyBorder="1" applyAlignment="1">
      <alignment horizontal="center" vertical="center" wrapText="1"/>
    </xf>
    <xf numFmtId="1" fontId="7" fillId="0" borderId="330" xfId="0" applyNumberFormat="1" applyFont="1" applyBorder="1" applyAlignment="1">
      <alignment horizontal="center" vertical="center" wrapText="1"/>
    </xf>
    <xf numFmtId="1" fontId="7" fillId="0" borderId="331" xfId="0" applyNumberFormat="1" applyFont="1" applyBorder="1" applyAlignment="1">
      <alignment horizontal="center" vertical="center" wrapText="1"/>
    </xf>
    <xf numFmtId="1" fontId="7" fillId="0" borderId="330" xfId="0" applyNumberFormat="1" applyFont="1" applyBorder="1" applyAlignment="1">
      <alignment horizontal="center" vertical="center"/>
    </xf>
    <xf numFmtId="1" fontId="7" fillId="0" borderId="332" xfId="0" applyNumberFormat="1" applyFont="1" applyBorder="1" applyAlignment="1">
      <alignment horizontal="center" vertical="center" wrapText="1"/>
    </xf>
    <xf numFmtId="1" fontId="7" fillId="0" borderId="333" xfId="0" applyNumberFormat="1" applyFont="1" applyBorder="1" applyAlignment="1">
      <alignment horizontal="center" vertical="center" wrapText="1"/>
    </xf>
    <xf numFmtId="1" fontId="7" fillId="0" borderId="334" xfId="0" applyNumberFormat="1" applyFont="1" applyBorder="1" applyAlignment="1">
      <alignment horizontal="center" vertical="center" wrapText="1"/>
    </xf>
    <xf numFmtId="0" fontId="7" fillId="0" borderId="329" xfId="0" applyFont="1" applyBorder="1" applyAlignment="1">
      <alignment horizontal="center" vertical="center" wrapText="1"/>
    </xf>
    <xf numFmtId="1" fontId="7" fillId="0" borderId="335" xfId="0" applyNumberFormat="1" applyFont="1" applyBorder="1" applyAlignment="1">
      <alignment horizontal="center" vertical="center" wrapText="1"/>
    </xf>
    <xf numFmtId="1" fontId="7" fillId="0" borderId="333" xfId="0" applyNumberFormat="1" applyFont="1" applyBorder="1" applyAlignment="1">
      <alignment horizontal="center" vertical="center" wrapText="1"/>
    </xf>
    <xf numFmtId="1" fontId="7" fillId="0" borderId="330" xfId="0" applyNumberFormat="1" applyFont="1" applyBorder="1" applyAlignment="1">
      <alignment horizontal="center" vertical="center" wrapText="1"/>
    </xf>
    <xf numFmtId="1" fontId="7" fillId="0" borderId="329" xfId="0" applyNumberFormat="1" applyFont="1" applyBorder="1" applyAlignment="1">
      <alignment horizontal="left" vertical="center"/>
    </xf>
    <xf numFmtId="1" fontId="7" fillId="0" borderId="327" xfId="0" applyNumberFormat="1" applyFont="1" applyBorder="1" applyAlignment="1">
      <alignment horizontal="left" wrapText="1"/>
    </xf>
    <xf numFmtId="1" fontId="7" fillId="0" borderId="328" xfId="0" applyNumberFormat="1" applyFont="1" applyBorder="1" applyAlignment="1">
      <alignment horizontal="left" wrapText="1"/>
    </xf>
    <xf numFmtId="1" fontId="7" fillId="0" borderId="329" xfId="0" applyNumberFormat="1" applyFont="1" applyBorder="1"/>
    <xf numFmtId="1" fontId="7" fillId="5" borderId="335" xfId="0" applyNumberFormat="1" applyFont="1" applyFill="1" applyBorder="1" applyProtection="1">
      <protection locked="0"/>
    </xf>
    <xf numFmtId="1" fontId="7" fillId="5" borderId="333" xfId="0" applyNumberFormat="1" applyFont="1" applyFill="1" applyBorder="1" applyProtection="1">
      <protection locked="0"/>
    </xf>
    <xf numFmtId="1" fontId="7" fillId="6" borderId="336" xfId="0" applyNumberFormat="1" applyFont="1" applyFill="1" applyBorder="1"/>
    <xf numFmtId="1" fontId="7" fillId="6" borderId="334" xfId="0" applyNumberFormat="1" applyFont="1" applyFill="1" applyBorder="1"/>
    <xf numFmtId="1" fontId="7" fillId="6" borderId="333" xfId="0" applyNumberFormat="1" applyFont="1" applyFill="1" applyBorder="1"/>
    <xf numFmtId="1" fontId="7" fillId="6" borderId="337" xfId="0" applyNumberFormat="1" applyFont="1" applyFill="1" applyBorder="1"/>
    <xf numFmtId="1" fontId="7" fillId="7" borderId="338" xfId="0" applyNumberFormat="1" applyFont="1" applyFill="1" applyBorder="1" applyProtection="1">
      <protection locked="0"/>
    </xf>
    <xf numFmtId="1" fontId="7" fillId="6" borderId="339" xfId="0" applyNumberFormat="1" applyFont="1" applyFill="1" applyBorder="1"/>
    <xf numFmtId="1" fontId="7" fillId="6" borderId="332" xfId="0" applyNumberFormat="1" applyFont="1" applyFill="1" applyBorder="1"/>
    <xf numFmtId="1" fontId="7" fillId="0" borderId="329" xfId="0" applyNumberFormat="1" applyFont="1" applyBorder="1" applyAlignment="1">
      <alignment horizontal="left" vertical="center" wrapText="1"/>
    </xf>
    <xf numFmtId="1" fontId="7" fillId="5" borderId="339" xfId="0" applyNumberFormat="1" applyFont="1" applyFill="1" applyBorder="1" applyProtection="1">
      <protection locked="0"/>
    </xf>
    <xf numFmtId="1" fontId="7" fillId="0" borderId="328" xfId="0" applyNumberFormat="1" applyFont="1" applyBorder="1" applyAlignment="1">
      <alignment horizontal="left" vertical="center"/>
    </xf>
    <xf numFmtId="1" fontId="7" fillId="7" borderId="332" xfId="0" applyNumberFormat="1" applyFont="1" applyFill="1" applyBorder="1" applyProtection="1">
      <protection locked="0"/>
    </xf>
    <xf numFmtId="1" fontId="7" fillId="0" borderId="331" xfId="0" applyNumberFormat="1" applyFont="1" applyBorder="1" applyAlignment="1">
      <alignment horizontal="left" vertical="center"/>
    </xf>
    <xf numFmtId="1" fontId="7" fillId="5" borderId="331" xfId="0" applyNumberFormat="1" applyFont="1" applyFill="1" applyBorder="1" applyProtection="1">
      <protection locked="0"/>
    </xf>
    <xf numFmtId="1" fontId="7" fillId="4" borderId="327" xfId="0" applyNumberFormat="1" applyFont="1" applyFill="1" applyBorder="1" applyAlignment="1">
      <alignment horizontal="center" vertical="center" wrapText="1"/>
    </xf>
    <xf numFmtId="1" fontId="7" fillId="0" borderId="331" xfId="0" applyNumberFormat="1" applyFont="1" applyBorder="1" applyAlignment="1">
      <alignment horizontal="center"/>
    </xf>
    <xf numFmtId="1" fontId="7" fillId="0" borderId="331" xfId="0" applyNumberFormat="1" applyFont="1" applyBorder="1"/>
    <xf numFmtId="1" fontId="7" fillId="5" borderId="337" xfId="0" applyNumberFormat="1" applyFont="1" applyFill="1" applyBorder="1" applyProtection="1">
      <protection locked="0"/>
    </xf>
    <xf numFmtId="1" fontId="7" fillId="5" borderId="340" xfId="0" applyNumberFormat="1" applyFont="1" applyFill="1" applyBorder="1" applyProtection="1">
      <protection locked="0"/>
    </xf>
    <xf numFmtId="1" fontId="7" fillId="0" borderId="331" xfId="0" applyNumberFormat="1" applyFont="1" applyBorder="1" applyAlignment="1">
      <alignment horizontal="center" wrapText="1"/>
    </xf>
    <xf numFmtId="1" fontId="4" fillId="4" borderId="330" xfId="0" applyNumberFormat="1" applyFont="1" applyFill="1" applyBorder="1"/>
    <xf numFmtId="1" fontId="8" fillId="4" borderId="330" xfId="0" applyNumberFormat="1" applyFont="1" applyFill="1" applyBorder="1"/>
    <xf numFmtId="1" fontId="9" fillId="4" borderId="330" xfId="0" applyNumberFormat="1" applyFont="1" applyFill="1" applyBorder="1"/>
    <xf numFmtId="1" fontId="7" fillId="0" borderId="330" xfId="0" applyNumberFormat="1" applyFont="1" applyBorder="1" applyAlignment="1">
      <alignment vertical="center"/>
    </xf>
    <xf numFmtId="1" fontId="7" fillId="0" borderId="331" xfId="0" applyNumberFormat="1" applyFont="1" applyBorder="1" applyAlignment="1">
      <alignment vertical="center"/>
    </xf>
    <xf numFmtId="1" fontId="7" fillId="4" borderId="330" xfId="0" applyNumberFormat="1" applyFont="1" applyFill="1" applyBorder="1" applyAlignment="1">
      <alignment horizontal="center" vertical="center"/>
    </xf>
    <xf numFmtId="1" fontId="7" fillId="0" borderId="332" xfId="0" applyNumberFormat="1" applyFont="1" applyBorder="1" applyAlignment="1">
      <alignment horizontal="center" vertical="center"/>
    </xf>
    <xf numFmtId="1" fontId="7" fillId="0" borderId="331" xfId="0" applyNumberFormat="1" applyFont="1" applyBorder="1" applyAlignment="1">
      <alignment horizontal="center" vertical="center"/>
    </xf>
    <xf numFmtId="1" fontId="7" fillId="0" borderId="331" xfId="0" applyNumberFormat="1" applyFont="1" applyBorder="1" applyAlignment="1">
      <alignment horizontal="center" vertical="center" wrapText="1"/>
    </xf>
    <xf numFmtId="1" fontId="7" fillId="0" borderId="327" xfId="0" applyNumberFormat="1" applyFont="1" applyBorder="1" applyAlignment="1">
      <alignment horizontal="left" vertical="center" wrapText="1"/>
    </xf>
    <xf numFmtId="1" fontId="7" fillId="0" borderId="328" xfId="0" applyNumberFormat="1" applyFont="1" applyBorder="1" applyAlignment="1">
      <alignment horizontal="left" vertical="center" wrapText="1"/>
    </xf>
    <xf numFmtId="1" fontId="7" fillId="4" borderId="329" xfId="0" applyNumberFormat="1" applyFont="1" applyFill="1" applyBorder="1" applyAlignment="1">
      <alignment horizontal="center" vertical="center" wrapText="1"/>
    </xf>
    <xf numFmtId="1" fontId="7" fillId="4" borderId="330" xfId="0" applyNumberFormat="1" applyFont="1" applyFill="1" applyBorder="1" applyAlignment="1">
      <alignment horizontal="center" vertical="center" wrapText="1"/>
    </xf>
    <xf numFmtId="1" fontId="7" fillId="4" borderId="331" xfId="0" applyNumberFormat="1" applyFont="1" applyFill="1" applyBorder="1" applyAlignment="1">
      <alignment horizontal="center" vertical="center" wrapText="1"/>
    </xf>
    <xf numFmtId="1" fontId="7" fillId="0" borderId="341" xfId="0" applyNumberFormat="1" applyFont="1" applyBorder="1" applyAlignment="1">
      <alignment horizontal="center" vertical="center" wrapText="1"/>
    </xf>
    <xf numFmtId="0" fontId="7" fillId="0" borderId="330" xfId="0" applyFont="1" applyBorder="1" applyAlignment="1">
      <alignment horizontal="center" vertical="center"/>
    </xf>
    <xf numFmtId="1" fontId="7" fillId="0" borderId="328" xfId="0" applyNumberFormat="1" applyFont="1" applyBorder="1" applyAlignment="1">
      <alignment horizontal="center" vertical="center" wrapText="1"/>
    </xf>
    <xf numFmtId="1" fontId="7" fillId="0" borderId="330" xfId="2" applyNumberFormat="1" applyFont="1" applyBorder="1" applyAlignment="1">
      <alignment horizontal="center" vertical="center"/>
    </xf>
    <xf numFmtId="1" fontId="7" fillId="0" borderId="327" xfId="2" applyNumberFormat="1" applyFont="1" applyBorder="1" applyAlignment="1">
      <alignment horizontal="left" vertical="center" wrapText="1"/>
    </xf>
    <xf numFmtId="1" fontId="7" fillId="0" borderId="342" xfId="2" applyNumberFormat="1" applyFont="1" applyBorder="1" applyAlignment="1">
      <alignment horizontal="left" vertical="center" wrapText="1"/>
    </xf>
    <xf numFmtId="1" fontId="7" fillId="0" borderId="329" xfId="0" applyNumberFormat="1" applyFont="1" applyBorder="1" applyAlignment="1">
      <alignment horizontal="center" vertical="center"/>
    </xf>
    <xf numFmtId="1" fontId="7" fillId="0" borderId="327" xfId="0" applyNumberFormat="1" applyFont="1" applyBorder="1" applyAlignment="1">
      <alignment horizontal="center" vertical="center" wrapText="1"/>
    </xf>
    <xf numFmtId="1" fontId="7" fillId="0" borderId="340" xfId="0" applyNumberFormat="1" applyFont="1" applyBorder="1" applyAlignment="1">
      <alignment horizontal="center" vertical="center" wrapText="1"/>
    </xf>
    <xf numFmtId="1" fontId="7" fillId="0" borderId="343" xfId="0" applyNumberFormat="1" applyFont="1" applyBorder="1" applyAlignment="1">
      <alignment horizontal="left" vertical="center" wrapText="1"/>
    </xf>
    <xf numFmtId="1" fontId="7" fillId="4" borderId="344" xfId="3" applyNumberFormat="1" applyFont="1" applyFill="1" applyBorder="1" applyAlignment="1">
      <alignment horizontal="right"/>
    </xf>
    <xf numFmtId="1" fontId="7" fillId="4" borderId="345" xfId="3" applyNumberFormat="1" applyFont="1" applyFill="1" applyBorder="1" applyAlignment="1">
      <alignment horizontal="right"/>
    </xf>
    <xf numFmtId="1" fontId="7" fillId="0" borderId="346" xfId="0" applyNumberFormat="1" applyFont="1" applyBorder="1" applyAlignment="1">
      <alignment horizontal="center" vertical="center" wrapText="1"/>
    </xf>
    <xf numFmtId="1" fontId="7" fillId="0" borderId="347" xfId="0" applyNumberFormat="1" applyFont="1" applyBorder="1" applyAlignment="1">
      <alignment horizontal="center" vertical="center" wrapText="1"/>
    </xf>
    <xf numFmtId="1" fontId="7" fillId="0" borderId="348" xfId="0" applyNumberFormat="1" applyFont="1" applyBorder="1" applyAlignment="1">
      <alignment horizontal="center" vertical="center" wrapText="1"/>
    </xf>
    <xf numFmtId="1" fontId="7" fillId="0" borderId="346" xfId="0" applyNumberFormat="1" applyFont="1" applyBorder="1" applyAlignment="1">
      <alignment horizontal="center" vertical="center"/>
    </xf>
    <xf numFmtId="1" fontId="7" fillId="0" borderId="347" xfId="0" applyNumberFormat="1" applyFont="1" applyBorder="1" applyAlignment="1">
      <alignment horizontal="center" vertical="center"/>
    </xf>
    <xf numFmtId="1" fontId="7" fillId="0" borderId="349" xfId="0" applyNumberFormat="1" applyFont="1" applyBorder="1" applyAlignment="1">
      <alignment horizontal="center" vertical="center"/>
    </xf>
    <xf numFmtId="1" fontId="7" fillId="0" borderId="350" xfId="0" applyNumberFormat="1" applyFont="1" applyBorder="1" applyAlignment="1">
      <alignment horizontal="center" vertical="center" wrapText="1"/>
    </xf>
    <xf numFmtId="1" fontId="7" fillId="0" borderId="351" xfId="0" applyNumberFormat="1" applyFont="1" applyBorder="1" applyAlignment="1">
      <alignment horizontal="center" vertical="center" wrapText="1"/>
    </xf>
    <xf numFmtId="1" fontId="7" fillId="0" borderId="352" xfId="0" applyNumberFormat="1" applyFont="1" applyBorder="1" applyAlignment="1">
      <alignment horizontal="center" vertical="center" wrapText="1"/>
    </xf>
    <xf numFmtId="1" fontId="7" fillId="0" borderId="351" xfId="0" applyNumberFormat="1" applyFont="1" applyBorder="1" applyAlignment="1">
      <alignment horizontal="center" vertical="center" wrapText="1"/>
    </xf>
    <xf numFmtId="1" fontId="7" fillId="0" borderId="353" xfId="0" applyNumberFormat="1" applyFont="1" applyBorder="1" applyAlignment="1">
      <alignment horizontal="center" vertical="center" wrapText="1"/>
    </xf>
    <xf numFmtId="1" fontId="7" fillId="0" borderId="347" xfId="0" applyNumberFormat="1" applyFont="1" applyBorder="1" applyAlignment="1">
      <alignment horizontal="center" vertical="center" wrapText="1"/>
    </xf>
    <xf numFmtId="1" fontId="7" fillId="5" borderId="351" xfId="0" applyNumberFormat="1" applyFont="1" applyFill="1" applyBorder="1" applyProtection="1">
      <protection locked="0"/>
    </xf>
    <xf numFmtId="1" fontId="7" fillId="6" borderId="352" xfId="0" applyNumberFormat="1" applyFont="1" applyFill="1" applyBorder="1"/>
    <xf numFmtId="1" fontId="7" fillId="6" borderId="351" xfId="0" applyNumberFormat="1" applyFont="1" applyFill="1" applyBorder="1"/>
    <xf numFmtId="1" fontId="7" fillId="6" borderId="354" xfId="0" applyNumberFormat="1" applyFont="1" applyFill="1" applyBorder="1"/>
    <xf numFmtId="1" fontId="7" fillId="7" borderId="355" xfId="0" applyNumberFormat="1" applyFont="1" applyFill="1" applyBorder="1" applyProtection="1">
      <protection locked="0"/>
    </xf>
    <xf numFmtId="1" fontId="7" fillId="6" borderId="356" xfId="0" applyNumberFormat="1" applyFont="1" applyFill="1" applyBorder="1"/>
    <xf numFmtId="1" fontId="7" fillId="6" borderId="350" xfId="0" applyNumberFormat="1" applyFont="1" applyFill="1" applyBorder="1"/>
    <xf numFmtId="1" fontId="7" fillId="5" borderId="356" xfId="0" applyNumberFormat="1" applyFont="1" applyFill="1" applyBorder="1" applyProtection="1">
      <protection locked="0"/>
    </xf>
    <xf numFmtId="1" fontId="7" fillId="7" borderId="350" xfId="0" applyNumberFormat="1" applyFont="1" applyFill="1" applyBorder="1" applyProtection="1">
      <protection locked="0"/>
    </xf>
    <xf numFmtId="1" fontId="7" fillId="0" borderId="346" xfId="0" applyNumberFormat="1" applyFont="1" applyBorder="1" applyAlignment="1">
      <alignment horizontal="left" vertical="center"/>
    </xf>
    <xf numFmtId="1" fontId="7" fillId="0" borderId="348" xfId="0" applyNumberFormat="1" applyFont="1" applyBorder="1" applyAlignment="1">
      <alignment horizontal="left" vertical="center"/>
    </xf>
    <xf numFmtId="1" fontId="7" fillId="5" borderId="348" xfId="0" applyNumberFormat="1" applyFont="1" applyFill="1" applyBorder="1" applyProtection="1">
      <protection locked="0"/>
    </xf>
    <xf numFmtId="1" fontId="7" fillId="5" borderId="353" xfId="0" applyNumberFormat="1" applyFont="1" applyFill="1" applyBorder="1" applyProtection="1">
      <protection locked="0"/>
    </xf>
    <xf numFmtId="1" fontId="7" fillId="0" borderId="346" xfId="0" applyNumberFormat="1" applyFont="1" applyBorder="1" applyAlignment="1">
      <alignment horizontal="center"/>
    </xf>
    <xf numFmtId="1" fontId="7" fillId="0" borderId="348" xfId="0" applyNumberFormat="1" applyFont="1" applyBorder="1" applyAlignment="1">
      <alignment horizontal="center"/>
    </xf>
    <xf numFmtId="1" fontId="7" fillId="0" borderId="348" xfId="0" applyNumberFormat="1" applyFont="1" applyBorder="1"/>
    <xf numFmtId="1" fontId="7" fillId="0" borderId="353" xfId="0" applyNumberFormat="1" applyFont="1" applyBorder="1"/>
    <xf numFmtId="1" fontId="7" fillId="5" borderId="354" xfId="0" applyNumberFormat="1" applyFont="1" applyFill="1" applyBorder="1" applyProtection="1">
      <protection locked="0"/>
    </xf>
    <xf numFmtId="1" fontId="7" fillId="5" borderId="357" xfId="0" applyNumberFormat="1" applyFont="1" applyFill="1" applyBorder="1" applyProtection="1">
      <protection locked="0"/>
    </xf>
    <xf numFmtId="1" fontId="7" fillId="0" borderId="346" xfId="0" applyNumberFormat="1" applyFont="1" applyBorder="1" applyAlignment="1">
      <alignment horizontal="center" wrapText="1"/>
    </xf>
    <xf numFmtId="1" fontId="7" fillId="0" borderId="348" xfId="0" applyNumberFormat="1" applyFont="1" applyBorder="1" applyAlignment="1">
      <alignment horizontal="center" wrapText="1"/>
    </xf>
    <xf numFmtId="1" fontId="4" fillId="4" borderId="347" xfId="0" applyNumberFormat="1" applyFont="1" applyFill="1" applyBorder="1"/>
    <xf numFmtId="1" fontId="8" fillId="4" borderId="347" xfId="0" applyNumberFormat="1" applyFont="1" applyFill="1" applyBorder="1"/>
    <xf numFmtId="1" fontId="9" fillId="4" borderId="347" xfId="0" applyNumberFormat="1" applyFont="1" applyFill="1" applyBorder="1"/>
    <xf numFmtId="1" fontId="7" fillId="4" borderId="349" xfId="0" applyNumberFormat="1" applyFont="1" applyFill="1" applyBorder="1" applyAlignment="1">
      <alignment horizontal="center" vertical="center" wrapText="1"/>
    </xf>
    <xf numFmtId="1" fontId="7" fillId="0" borderId="346" xfId="0" applyNumberFormat="1" applyFont="1" applyBorder="1" applyAlignment="1">
      <alignment vertical="center"/>
    </xf>
    <xf numFmtId="1" fontId="7" fillId="0" borderId="347" xfId="0" applyNumberFormat="1" applyFont="1" applyBorder="1" applyAlignment="1">
      <alignment vertical="center"/>
    </xf>
    <xf numFmtId="1" fontId="7" fillId="0" borderId="349" xfId="0" applyNumberFormat="1" applyFont="1" applyBorder="1" applyAlignment="1">
      <alignment vertical="center"/>
    </xf>
    <xf numFmtId="1" fontId="7" fillId="0" borderId="348" xfId="0" applyNumberFormat="1" applyFont="1" applyBorder="1" applyAlignment="1">
      <alignment vertical="center"/>
    </xf>
    <xf numFmtId="1" fontId="7" fillId="4" borderId="346" xfId="0" applyNumberFormat="1" applyFont="1" applyFill="1" applyBorder="1" applyAlignment="1">
      <alignment horizontal="center" vertical="center"/>
    </xf>
    <xf numFmtId="1" fontId="7" fillId="4" borderId="347" xfId="0" applyNumberFormat="1" applyFont="1" applyFill="1" applyBorder="1" applyAlignment="1">
      <alignment horizontal="center" vertical="center"/>
    </xf>
    <xf numFmtId="1" fontId="7" fillId="4" borderId="349" xfId="0" applyNumberFormat="1" applyFont="1" applyFill="1" applyBorder="1" applyAlignment="1">
      <alignment horizontal="center" vertical="center"/>
    </xf>
    <xf numFmtId="1" fontId="7" fillId="0" borderId="350" xfId="0" applyNumberFormat="1" applyFont="1" applyBorder="1" applyAlignment="1">
      <alignment horizontal="center" vertical="center"/>
    </xf>
    <xf numFmtId="1" fontId="7" fillId="0" borderId="348" xfId="0" applyNumberFormat="1" applyFont="1" applyBorder="1" applyAlignment="1">
      <alignment horizontal="center" vertical="center"/>
    </xf>
    <xf numFmtId="1" fontId="7" fillId="0" borderId="348" xfId="0" applyNumberFormat="1" applyFont="1" applyBorder="1" applyAlignment="1">
      <alignment horizontal="center" vertical="center" wrapText="1"/>
    </xf>
    <xf numFmtId="1" fontId="7" fillId="0" borderId="346" xfId="0" applyNumberFormat="1" applyFont="1" applyBorder="1" applyAlignment="1">
      <alignment horizontal="center" vertical="center" wrapText="1"/>
    </xf>
    <xf numFmtId="1" fontId="7" fillId="4" borderId="346" xfId="0" applyNumberFormat="1" applyFont="1" applyFill="1" applyBorder="1" applyAlignment="1">
      <alignment horizontal="center" vertical="center" wrapText="1"/>
    </xf>
    <xf numFmtId="1" fontId="7" fillId="4" borderId="347" xfId="0" applyNumberFormat="1" applyFont="1" applyFill="1" applyBorder="1" applyAlignment="1">
      <alignment horizontal="center" vertical="center" wrapText="1"/>
    </xf>
    <xf numFmtId="1" fontId="7" fillId="4" borderId="348" xfId="0" applyNumberFormat="1" applyFont="1" applyFill="1" applyBorder="1" applyAlignment="1">
      <alignment horizontal="center" vertical="center" wrapText="1"/>
    </xf>
    <xf numFmtId="0" fontId="7" fillId="0" borderId="347" xfId="0" applyFont="1" applyBorder="1" applyAlignment="1">
      <alignment horizontal="center" vertical="center"/>
    </xf>
    <xf numFmtId="0" fontId="7" fillId="0" borderId="349" xfId="0" applyFont="1" applyBorder="1" applyAlignment="1">
      <alignment horizontal="center" vertical="center"/>
    </xf>
    <xf numFmtId="1" fontId="7" fillId="0" borderId="346" xfId="2" applyNumberFormat="1" applyFont="1" applyBorder="1" applyAlignment="1">
      <alignment horizontal="center" vertical="center"/>
    </xf>
    <xf numFmtId="1" fontId="7" fillId="0" borderId="347" xfId="2" applyNumberFormat="1" applyFont="1" applyBorder="1" applyAlignment="1">
      <alignment horizontal="center" vertical="center"/>
    </xf>
    <xf numFmtId="1" fontId="7" fillId="0" borderId="349" xfId="2" applyNumberFormat="1" applyFont="1" applyBorder="1" applyAlignment="1">
      <alignment horizontal="center" vertical="center"/>
    </xf>
    <xf numFmtId="1" fontId="7" fillId="0" borderId="349" xfId="0" applyNumberFormat="1" applyFont="1" applyBorder="1"/>
    <xf numFmtId="1" fontId="8" fillId="4" borderId="358" xfId="0" applyNumberFormat="1" applyFont="1" applyFill="1" applyBorder="1"/>
    <xf numFmtId="0" fontId="7" fillId="0" borderId="359" xfId="0" applyFont="1" applyBorder="1" applyAlignment="1">
      <alignment horizontal="center" vertical="center"/>
    </xf>
    <xf numFmtId="1" fontId="7" fillId="0" borderId="349" xfId="0" applyNumberFormat="1" applyFont="1" applyBorder="1" applyAlignment="1">
      <alignment horizontal="center" vertical="center" wrapText="1"/>
    </xf>
    <xf numFmtId="1" fontId="7" fillId="0" borderId="357" xfId="0" applyNumberFormat="1" applyFont="1" applyBorder="1" applyAlignment="1">
      <alignment horizontal="center" vertical="center" wrapText="1"/>
    </xf>
    <xf numFmtId="1" fontId="7" fillId="0" borderId="360" xfId="0" applyNumberFormat="1" applyFont="1" applyBorder="1" applyAlignment="1">
      <alignment horizontal="center" vertical="center"/>
    </xf>
    <xf numFmtId="1" fontId="7" fillId="0" borderId="360" xfId="0" applyNumberFormat="1" applyFont="1" applyBorder="1" applyAlignment="1">
      <alignment horizontal="center" vertical="center" wrapText="1"/>
    </xf>
    <xf numFmtId="1" fontId="7" fillId="0" borderId="349" xfId="0" applyNumberFormat="1" applyFont="1" applyBorder="1" applyAlignment="1">
      <alignment horizontal="center" vertical="center" wrapText="1"/>
    </xf>
    <xf numFmtId="1" fontId="7" fillId="0" borderId="361" xfId="0" applyNumberFormat="1" applyFont="1" applyBorder="1" applyAlignment="1">
      <alignment horizontal="left" vertical="center" wrapText="1"/>
    </xf>
    <xf numFmtId="1" fontId="7" fillId="4" borderId="362" xfId="3" applyNumberFormat="1" applyFont="1" applyFill="1" applyBorder="1" applyAlignment="1">
      <alignment horizontal="right"/>
    </xf>
    <xf numFmtId="1" fontId="7" fillId="4" borderId="363" xfId="3" applyNumberFormat="1" applyFont="1" applyFill="1" applyBorder="1" applyAlignment="1">
      <alignment horizontal="right"/>
    </xf>
    <xf numFmtId="1" fontId="7" fillId="0" borderId="359" xfId="0" applyNumberFormat="1" applyFont="1" applyBorder="1" applyAlignment="1">
      <alignment horizontal="left" vertical="center" wrapText="1"/>
    </xf>
    <xf numFmtId="1" fontId="7" fillId="0" borderId="364" xfId="0" applyNumberFormat="1" applyFont="1" applyBorder="1" applyAlignment="1">
      <alignment horizontal="center" vertical="center" wrapText="1"/>
    </xf>
    <xf numFmtId="1" fontId="7" fillId="0" borderId="365" xfId="0" applyNumberFormat="1" applyFont="1" applyBorder="1" applyAlignment="1">
      <alignment horizontal="center" vertical="center" wrapText="1"/>
    </xf>
    <xf numFmtId="1" fontId="7" fillId="0" borderId="366" xfId="0" applyNumberFormat="1" applyFont="1" applyBorder="1" applyAlignment="1">
      <alignment horizontal="center" vertical="center" wrapText="1"/>
    </xf>
    <xf numFmtId="1" fontId="7" fillId="0" borderId="364" xfId="0" applyNumberFormat="1" applyFont="1" applyBorder="1" applyAlignment="1">
      <alignment horizontal="center" vertical="center"/>
    </xf>
    <xf numFmtId="1" fontId="7" fillId="0" borderId="365" xfId="0" applyNumberFormat="1" applyFont="1" applyBorder="1" applyAlignment="1">
      <alignment horizontal="center" vertical="center"/>
    </xf>
    <xf numFmtId="1" fontId="7" fillId="0" borderId="367" xfId="0" applyNumberFormat="1" applyFont="1" applyBorder="1" applyAlignment="1">
      <alignment horizontal="center" vertical="center"/>
    </xf>
    <xf numFmtId="1" fontId="7" fillId="0" borderId="368" xfId="0" applyNumberFormat="1" applyFont="1" applyBorder="1" applyAlignment="1">
      <alignment horizontal="center" vertical="center" wrapText="1"/>
    </xf>
    <xf numFmtId="1" fontId="7" fillId="0" borderId="369" xfId="0" applyNumberFormat="1" applyFont="1" applyBorder="1" applyAlignment="1">
      <alignment horizontal="center" vertical="center" wrapText="1"/>
    </xf>
    <xf numFmtId="1" fontId="7" fillId="0" borderId="370" xfId="0" applyNumberFormat="1" applyFont="1" applyBorder="1" applyAlignment="1">
      <alignment horizontal="center" vertical="center" wrapText="1"/>
    </xf>
    <xf numFmtId="1" fontId="7" fillId="0" borderId="369" xfId="0" applyNumberFormat="1" applyFont="1" applyBorder="1" applyAlignment="1">
      <alignment horizontal="center" vertical="center" wrapText="1"/>
    </xf>
    <xf numFmtId="1" fontId="7" fillId="0" borderId="371" xfId="0" applyNumberFormat="1" applyFont="1" applyBorder="1" applyAlignment="1">
      <alignment horizontal="center" vertical="center" wrapText="1"/>
    </xf>
    <xf numFmtId="1" fontId="7" fillId="0" borderId="365" xfId="0" applyNumberFormat="1" applyFont="1" applyBorder="1" applyAlignment="1">
      <alignment horizontal="center" vertical="center" wrapText="1"/>
    </xf>
    <xf numFmtId="1" fontId="7" fillId="5" borderId="369" xfId="0" applyNumberFormat="1" applyFont="1" applyFill="1" applyBorder="1" applyProtection="1">
      <protection locked="0"/>
    </xf>
    <xf numFmtId="1" fontId="7" fillId="6" borderId="370" xfId="0" applyNumberFormat="1" applyFont="1" applyFill="1" applyBorder="1"/>
    <xf numFmtId="1" fontId="7" fillId="6" borderId="369" xfId="0" applyNumberFormat="1" applyFont="1" applyFill="1" applyBorder="1"/>
    <xf numFmtId="1" fontId="7" fillId="6" borderId="372" xfId="0" applyNumberFormat="1" applyFont="1" applyFill="1" applyBorder="1"/>
    <xf numFmtId="1" fontId="7" fillId="7" borderId="373" xfId="0" applyNumberFormat="1" applyFont="1" applyFill="1" applyBorder="1" applyProtection="1">
      <protection locked="0"/>
    </xf>
    <xf numFmtId="1" fontId="7" fillId="6" borderId="374" xfId="0" applyNumberFormat="1" applyFont="1" applyFill="1" applyBorder="1"/>
    <xf numFmtId="1" fontId="7" fillId="6" borderId="368" xfId="0" applyNumberFormat="1" applyFont="1" applyFill="1" applyBorder="1"/>
    <xf numFmtId="1" fontId="7" fillId="5" borderId="374" xfId="0" applyNumberFormat="1" applyFont="1" applyFill="1" applyBorder="1" applyProtection="1">
      <protection locked="0"/>
    </xf>
    <xf numFmtId="1" fontId="7" fillId="7" borderId="368" xfId="0" applyNumberFormat="1" applyFont="1" applyFill="1" applyBorder="1" applyProtection="1">
      <protection locked="0"/>
    </xf>
    <xf numFmtId="1" fontId="7" fillId="0" borderId="364" xfId="0" applyNumberFormat="1" applyFont="1" applyBorder="1" applyAlignment="1">
      <alignment horizontal="left" vertical="center"/>
    </xf>
    <xf numFmtId="1" fontId="7" fillId="0" borderId="366" xfId="0" applyNumberFormat="1" applyFont="1" applyBorder="1" applyAlignment="1">
      <alignment horizontal="left" vertical="center"/>
    </xf>
    <xf numFmtId="1" fontId="7" fillId="0" borderId="359" xfId="0" applyNumberFormat="1" applyFont="1" applyBorder="1"/>
    <xf numFmtId="1" fontId="7" fillId="5" borderId="360" xfId="0" applyNumberFormat="1" applyFont="1" applyFill="1" applyBorder="1" applyProtection="1">
      <protection locked="0"/>
    </xf>
    <xf numFmtId="1" fontId="7" fillId="5" borderId="366" xfId="0" applyNumberFormat="1" applyFont="1" applyFill="1" applyBorder="1" applyProtection="1">
      <protection locked="0"/>
    </xf>
    <xf numFmtId="1" fontId="7" fillId="5" borderId="371" xfId="0" applyNumberFormat="1" applyFont="1" applyFill="1" applyBorder="1" applyProtection="1">
      <protection locked="0"/>
    </xf>
    <xf numFmtId="1" fontId="7" fillId="0" borderId="364" xfId="0" applyNumberFormat="1" applyFont="1" applyBorder="1" applyAlignment="1">
      <alignment horizontal="center"/>
    </xf>
    <xf numFmtId="1" fontId="7" fillId="0" borderId="366" xfId="0" applyNumberFormat="1" applyFont="1" applyBorder="1" applyAlignment="1">
      <alignment horizontal="center"/>
    </xf>
    <xf numFmtId="1" fontId="7" fillId="0" borderId="360" xfId="0" applyNumberFormat="1" applyFont="1" applyBorder="1"/>
    <xf numFmtId="1" fontId="7" fillId="0" borderId="366" xfId="0" applyNumberFormat="1" applyFont="1" applyBorder="1"/>
    <xf numFmtId="1" fontId="7" fillId="0" borderId="371" xfId="0" applyNumberFormat="1" applyFont="1" applyBorder="1"/>
    <xf numFmtId="1" fontId="7" fillId="0" borderId="359" xfId="0" applyNumberFormat="1" applyFont="1" applyBorder="1" applyAlignment="1">
      <alignment horizontal="center" vertical="center" wrapText="1"/>
    </xf>
    <xf numFmtId="1" fontId="7" fillId="5" borderId="372" xfId="0" applyNumberFormat="1" applyFont="1" applyFill="1" applyBorder="1" applyProtection="1">
      <protection locked="0"/>
    </xf>
    <xf numFmtId="1" fontId="7" fillId="5" borderId="375" xfId="0" applyNumberFormat="1" applyFont="1" applyFill="1" applyBorder="1" applyProtection="1">
      <protection locked="0"/>
    </xf>
    <xf numFmtId="1" fontId="7" fillId="0" borderId="359" xfId="0" applyNumberFormat="1" applyFont="1" applyBorder="1" applyAlignment="1">
      <alignment horizontal="center" vertical="center" wrapText="1"/>
    </xf>
    <xf numFmtId="1" fontId="7" fillId="0" borderId="364" xfId="0" applyNumberFormat="1" applyFont="1" applyBorder="1" applyAlignment="1">
      <alignment horizontal="center" wrapText="1"/>
    </xf>
    <xf numFmtId="1" fontId="7" fillId="0" borderId="366" xfId="0" applyNumberFormat="1" applyFont="1" applyBorder="1" applyAlignment="1">
      <alignment horizontal="center" wrapText="1"/>
    </xf>
    <xf numFmtId="1" fontId="4" fillId="4" borderId="365" xfId="0" applyNumberFormat="1" applyFont="1" applyFill="1" applyBorder="1"/>
    <xf numFmtId="1" fontId="8" fillId="4" borderId="365" xfId="0" applyNumberFormat="1" applyFont="1" applyFill="1" applyBorder="1"/>
    <xf numFmtId="1" fontId="9" fillId="4" borderId="365" xfId="0" applyNumberFormat="1" applyFont="1" applyFill="1" applyBorder="1"/>
    <xf numFmtId="1" fontId="7" fillId="0" borderId="376" xfId="0" applyNumberFormat="1" applyFont="1" applyBorder="1" applyAlignment="1">
      <alignment horizontal="center" vertical="center" wrapText="1"/>
    </xf>
    <xf numFmtId="1" fontId="7" fillId="4" borderId="360" xfId="0" applyNumberFormat="1" applyFont="1" applyFill="1" applyBorder="1" applyAlignment="1">
      <alignment horizontal="center" vertical="center" wrapText="1"/>
    </xf>
    <xf numFmtId="1" fontId="7" fillId="4" borderId="367" xfId="0" applyNumberFormat="1" applyFont="1" applyFill="1" applyBorder="1" applyAlignment="1">
      <alignment horizontal="center" vertical="center" wrapText="1"/>
    </xf>
    <xf numFmtId="1" fontId="7" fillId="0" borderId="364" xfId="0" applyNumberFormat="1" applyFont="1" applyBorder="1" applyAlignment="1">
      <alignment vertical="center"/>
    </xf>
    <xf numFmtId="1" fontId="7" fillId="0" borderId="365" xfId="0" applyNumberFormat="1" applyFont="1" applyBorder="1" applyAlignment="1">
      <alignment vertical="center"/>
    </xf>
    <xf numFmtId="1" fontId="7" fillId="0" borderId="367" xfId="0" applyNumberFormat="1" applyFont="1" applyBorder="1" applyAlignment="1">
      <alignment vertical="center"/>
    </xf>
    <xf numFmtId="1" fontId="7" fillId="0" borderId="366" xfId="0" applyNumberFormat="1" applyFont="1" applyBorder="1" applyAlignment="1">
      <alignment vertical="center"/>
    </xf>
    <xf numFmtId="1" fontId="7" fillId="4" borderId="364" xfId="0" applyNumberFormat="1" applyFont="1" applyFill="1" applyBorder="1" applyAlignment="1">
      <alignment horizontal="center" vertical="center"/>
    </xf>
    <xf numFmtId="1" fontId="7" fillId="4" borderId="365" xfId="0" applyNumberFormat="1" applyFont="1" applyFill="1" applyBorder="1" applyAlignment="1">
      <alignment horizontal="center" vertical="center"/>
    </xf>
    <xf numFmtId="1" fontId="7" fillId="4" borderId="367" xfId="0" applyNumberFormat="1" applyFont="1" applyFill="1" applyBorder="1" applyAlignment="1">
      <alignment horizontal="center" vertical="center"/>
    </xf>
    <xf numFmtId="1" fontId="7" fillId="0" borderId="368" xfId="0" applyNumberFormat="1" applyFont="1" applyBorder="1" applyAlignment="1">
      <alignment horizontal="center" vertical="center"/>
    </xf>
    <xf numFmtId="1" fontId="7" fillId="0" borderId="366" xfId="0" applyNumberFormat="1" applyFont="1" applyBorder="1" applyAlignment="1">
      <alignment horizontal="center" vertical="center"/>
    </xf>
    <xf numFmtId="1" fontId="7" fillId="0" borderId="366" xfId="0" applyNumberFormat="1" applyFont="1" applyBorder="1" applyAlignment="1">
      <alignment horizontal="center" vertical="center" wrapText="1"/>
    </xf>
    <xf numFmtId="1" fontId="7" fillId="0" borderId="376" xfId="0" applyNumberFormat="1" applyFont="1" applyBorder="1" applyAlignment="1">
      <alignment horizontal="center" vertical="center" wrapText="1"/>
    </xf>
    <xf numFmtId="1" fontId="7" fillId="0" borderId="359" xfId="0" applyNumberFormat="1" applyFont="1" applyBorder="1" applyAlignment="1">
      <alignment vertical="center"/>
    </xf>
    <xf numFmtId="1" fontId="7" fillId="5" borderId="376" xfId="0" applyNumberFormat="1" applyFont="1" applyFill="1" applyBorder="1" applyProtection="1">
      <protection locked="0"/>
    </xf>
    <xf numFmtId="1" fontId="7" fillId="5" borderId="359" xfId="0" applyNumberFormat="1" applyFont="1" applyFill="1" applyBorder="1" applyProtection="1">
      <protection locked="0"/>
    </xf>
    <xf numFmtId="1" fontId="7" fillId="0" borderId="364" xfId="0" applyNumberFormat="1" applyFont="1" applyBorder="1" applyAlignment="1">
      <alignment horizontal="center" vertical="center" wrapText="1"/>
    </xf>
    <xf numFmtId="1" fontId="7" fillId="4" borderId="364" xfId="0" applyNumberFormat="1" applyFont="1" applyFill="1" applyBorder="1" applyAlignment="1">
      <alignment horizontal="center" vertical="center" wrapText="1"/>
    </xf>
    <xf numFmtId="1" fontId="7" fillId="4" borderId="365" xfId="0" applyNumberFormat="1" applyFont="1" applyFill="1" applyBorder="1" applyAlignment="1">
      <alignment horizontal="center" vertical="center" wrapText="1"/>
    </xf>
    <xf numFmtId="1" fontId="7" fillId="4" borderId="366" xfId="0" applyNumberFormat="1" applyFont="1" applyFill="1" applyBorder="1" applyAlignment="1">
      <alignment horizontal="center" vertical="center" wrapText="1"/>
    </xf>
    <xf numFmtId="0" fontId="7" fillId="0" borderId="365" xfId="0" applyFont="1" applyBorder="1" applyAlignment="1">
      <alignment horizontal="center" vertical="center"/>
    </xf>
    <xf numFmtId="0" fontId="7" fillId="0" borderId="367" xfId="0" applyFont="1" applyBorder="1" applyAlignment="1">
      <alignment horizontal="center" vertical="center"/>
    </xf>
    <xf numFmtId="1" fontId="7" fillId="0" borderId="364" xfId="2" applyNumberFormat="1" applyFont="1" applyBorder="1" applyAlignment="1">
      <alignment horizontal="center" vertical="center"/>
    </xf>
    <xf numFmtId="1" fontId="7" fillId="0" borderId="365" xfId="2" applyNumberFormat="1" applyFont="1" applyBorder="1" applyAlignment="1">
      <alignment horizontal="center" vertical="center"/>
    </xf>
    <xf numFmtId="1" fontId="7" fillId="0" borderId="367" xfId="2" applyNumberFormat="1" applyFont="1" applyBorder="1" applyAlignment="1">
      <alignment horizontal="center" vertical="center"/>
    </xf>
    <xf numFmtId="1" fontId="7" fillId="0" borderId="360" xfId="0" applyNumberFormat="1" applyFont="1" applyBorder="1" applyAlignment="1">
      <alignment horizontal="center" wrapText="1"/>
    </xf>
    <xf numFmtId="1" fontId="7" fillId="0" borderId="367" xfId="0" applyNumberFormat="1" applyFont="1" applyBorder="1"/>
    <xf numFmtId="1" fontId="8" fillId="4" borderId="377" xfId="0" applyNumberFormat="1" applyFont="1" applyFill="1" applyBorder="1"/>
    <xf numFmtId="1" fontId="7" fillId="0" borderId="378" xfId="0" applyNumberFormat="1" applyFont="1" applyBorder="1" applyAlignment="1">
      <alignment horizontal="center" vertical="center"/>
    </xf>
    <xf numFmtId="1" fontId="7" fillId="0" borderId="379" xfId="0" applyNumberFormat="1" applyFont="1" applyBorder="1" applyAlignment="1">
      <alignment horizontal="center" vertical="center" wrapText="1"/>
    </xf>
    <xf numFmtId="1" fontId="7" fillId="0" borderId="380" xfId="0" applyNumberFormat="1" applyFont="1" applyBorder="1" applyAlignment="1">
      <alignment horizontal="center" vertical="center" wrapText="1"/>
    </xf>
    <xf numFmtId="1" fontId="7" fillId="4" borderId="381" xfId="3" applyNumberFormat="1" applyFont="1" applyFill="1" applyBorder="1" applyAlignment="1">
      <alignment horizontal="right"/>
    </xf>
    <xf numFmtId="1" fontId="7" fillId="0" borderId="382" xfId="0" applyNumberFormat="1" applyFont="1" applyBorder="1" applyAlignment="1">
      <alignment horizontal="left" vertical="center" wrapText="1"/>
    </xf>
    <xf numFmtId="1" fontId="7" fillId="0" borderId="383" xfId="0" applyNumberFormat="1" applyFont="1" applyBorder="1" applyAlignment="1">
      <alignment horizontal="left"/>
    </xf>
    <xf numFmtId="1" fontId="7" fillId="4" borderId="384" xfId="3" applyNumberFormat="1" applyFont="1" applyFill="1" applyBorder="1" applyAlignment="1">
      <alignment horizontal="right"/>
    </xf>
    <xf numFmtId="1" fontId="7" fillId="4" borderId="385" xfId="3" applyNumberFormat="1" applyFont="1" applyFill="1" applyBorder="1" applyAlignment="1">
      <alignment horizontal="right"/>
    </xf>
    <xf numFmtId="1" fontId="7" fillId="4" borderId="386" xfId="3" applyNumberFormat="1" applyFont="1" applyFill="1" applyBorder="1" applyAlignment="1">
      <alignment horizontal="right"/>
    </xf>
    <xf numFmtId="1" fontId="7" fillId="5" borderId="384" xfId="0" applyNumberFormat="1" applyFont="1" applyFill="1" applyBorder="1" applyProtection="1">
      <protection locked="0"/>
    </xf>
    <xf numFmtId="1" fontId="7" fillId="5" borderId="386" xfId="0" applyNumberFormat="1" applyFont="1" applyFill="1" applyBorder="1" applyProtection="1">
      <protection locked="0"/>
    </xf>
    <xf numFmtId="1" fontId="7" fillId="0" borderId="387" xfId="0" applyNumberFormat="1" applyFont="1" applyBorder="1" applyAlignment="1">
      <alignment horizontal="center" vertical="center"/>
    </xf>
    <xf numFmtId="1" fontId="7" fillId="0" borderId="388" xfId="0" applyNumberFormat="1" applyFont="1" applyBorder="1" applyAlignment="1">
      <alignment horizontal="center" vertical="center"/>
    </xf>
    <xf numFmtId="1" fontId="7" fillId="0" borderId="389" xfId="0" applyNumberFormat="1" applyFont="1" applyBorder="1" applyAlignment="1">
      <alignment horizontal="center" vertical="center" wrapText="1"/>
    </xf>
    <xf numFmtId="1" fontId="7" fillId="0" borderId="390" xfId="0" applyNumberFormat="1" applyFont="1" applyBorder="1" applyAlignment="1">
      <alignment horizontal="center" vertical="center" wrapText="1"/>
    </xf>
    <xf numFmtId="1" fontId="7" fillId="0" borderId="391" xfId="0" applyNumberFormat="1" applyFont="1" applyBorder="1" applyAlignment="1">
      <alignment horizontal="center" vertical="center" wrapText="1"/>
    </xf>
    <xf numFmtId="1" fontId="7" fillId="0" borderId="392" xfId="0" applyNumberFormat="1" applyFont="1" applyBorder="1" applyAlignment="1">
      <alignment horizontal="center" vertical="center" wrapText="1"/>
    </xf>
    <xf numFmtId="1" fontId="7" fillId="0" borderId="390" xfId="0" applyNumberFormat="1" applyFont="1" applyBorder="1" applyAlignment="1">
      <alignment horizontal="center" vertical="center"/>
    </xf>
    <xf numFmtId="1" fontId="7" fillId="0" borderId="391" xfId="0" applyNumberFormat="1" applyFont="1" applyBorder="1" applyAlignment="1">
      <alignment horizontal="center" vertical="center"/>
    </xf>
    <xf numFmtId="1" fontId="7" fillId="0" borderId="393" xfId="0" applyNumberFormat="1" applyFont="1" applyBorder="1" applyAlignment="1">
      <alignment horizontal="center" vertical="center"/>
    </xf>
    <xf numFmtId="1" fontId="7" fillId="0" borderId="394" xfId="0" applyNumberFormat="1" applyFont="1" applyBorder="1" applyAlignment="1">
      <alignment horizontal="center" vertical="center" wrapText="1"/>
    </xf>
    <xf numFmtId="1" fontId="7" fillId="0" borderId="395" xfId="0" applyNumberFormat="1" applyFont="1" applyBorder="1" applyAlignment="1">
      <alignment horizontal="center" vertical="center" wrapText="1"/>
    </xf>
    <xf numFmtId="1" fontId="7" fillId="0" borderId="396" xfId="0" applyNumberFormat="1" applyFont="1" applyBorder="1" applyAlignment="1">
      <alignment horizontal="center" vertical="center" wrapText="1"/>
    </xf>
    <xf numFmtId="0" fontId="7" fillId="0" borderId="389" xfId="0" applyFont="1" applyBorder="1" applyAlignment="1">
      <alignment horizontal="center" vertical="center" wrapText="1"/>
    </xf>
    <xf numFmtId="1" fontId="7" fillId="0" borderId="397" xfId="0" applyNumberFormat="1" applyFont="1" applyBorder="1" applyAlignment="1">
      <alignment horizontal="center" vertical="center" wrapText="1"/>
    </xf>
    <xf numFmtId="1" fontId="7" fillId="0" borderId="395" xfId="0" applyNumberFormat="1" applyFont="1" applyBorder="1" applyAlignment="1">
      <alignment horizontal="center" vertical="center" wrapText="1"/>
    </xf>
    <xf numFmtId="1" fontId="7" fillId="0" borderId="398" xfId="0" applyNumberFormat="1" applyFont="1" applyBorder="1" applyAlignment="1">
      <alignment horizontal="center" vertical="center" wrapText="1"/>
    </xf>
    <xf numFmtId="1" fontId="7" fillId="0" borderId="399" xfId="0" applyNumberFormat="1" applyFont="1" applyBorder="1" applyAlignment="1">
      <alignment horizontal="center" vertical="center" wrapText="1"/>
    </xf>
    <xf numFmtId="1" fontId="7" fillId="0" borderId="400" xfId="0" applyNumberFormat="1" applyFont="1" applyBorder="1" applyAlignment="1">
      <alignment horizontal="center" vertical="center" wrapText="1"/>
    </xf>
    <xf numFmtId="1" fontId="7" fillId="0" borderId="401" xfId="0" applyNumberFormat="1" applyFont="1" applyBorder="1" applyAlignment="1">
      <alignment horizontal="center" vertical="center" wrapText="1"/>
    </xf>
    <xf numFmtId="1" fontId="7" fillId="0" borderId="402" xfId="0" applyNumberFormat="1" applyFont="1" applyBorder="1" applyAlignment="1">
      <alignment horizontal="center" vertical="center" wrapText="1"/>
    </xf>
    <xf numFmtId="1" fontId="7" fillId="0" borderId="391" xfId="0" applyNumberFormat="1" applyFont="1" applyBorder="1" applyAlignment="1">
      <alignment horizontal="center" vertical="center" wrapText="1"/>
    </xf>
    <xf numFmtId="1" fontId="7" fillId="0" borderId="389" xfId="0" applyNumberFormat="1" applyFont="1" applyBorder="1" applyAlignment="1">
      <alignment horizontal="left" vertical="center"/>
    </xf>
    <xf numFmtId="1" fontId="7" fillId="0" borderId="387" xfId="0" applyNumberFormat="1" applyFont="1" applyBorder="1" applyAlignment="1">
      <alignment horizontal="left" wrapText="1"/>
    </xf>
    <xf numFmtId="1" fontId="7" fillId="0" borderId="388" xfId="0" applyNumberFormat="1" applyFont="1" applyBorder="1" applyAlignment="1">
      <alignment horizontal="left" wrapText="1"/>
    </xf>
    <xf numFmtId="1" fontId="7" fillId="0" borderId="389" xfId="0" applyNumberFormat="1" applyFont="1" applyBorder="1"/>
    <xf numFmtId="1" fontId="7" fillId="5" borderId="397" xfId="0" applyNumberFormat="1" applyFont="1" applyFill="1" applyBorder="1" applyProtection="1">
      <protection locked="0"/>
    </xf>
    <xf numFmtId="1" fontId="7" fillId="5" borderId="395" xfId="0" applyNumberFormat="1" applyFont="1" applyFill="1" applyBorder="1" applyProtection="1">
      <protection locked="0"/>
    </xf>
    <xf numFmtId="1" fontId="7" fillId="6" borderId="403" xfId="0" applyNumberFormat="1" applyFont="1" applyFill="1" applyBorder="1"/>
    <xf numFmtId="1" fontId="7" fillId="6" borderId="396" xfId="0" applyNumberFormat="1" applyFont="1" applyFill="1" applyBorder="1"/>
    <xf numFmtId="1" fontId="7" fillId="6" borderId="395" xfId="0" applyNumberFormat="1" applyFont="1" applyFill="1" applyBorder="1"/>
    <xf numFmtId="1" fontId="7" fillId="6" borderId="404" xfId="0" applyNumberFormat="1" applyFont="1" applyFill="1" applyBorder="1"/>
    <xf numFmtId="1" fontId="7" fillId="7" borderId="405" xfId="0" applyNumberFormat="1" applyFont="1" applyFill="1" applyBorder="1" applyProtection="1">
      <protection locked="0"/>
    </xf>
    <xf numFmtId="1" fontId="7" fillId="6" borderId="406" xfId="0" applyNumberFormat="1" applyFont="1" applyFill="1" applyBorder="1"/>
    <xf numFmtId="1" fontId="7" fillId="6" borderId="394" xfId="0" applyNumberFormat="1" applyFont="1" applyFill="1" applyBorder="1"/>
    <xf numFmtId="1" fontId="7" fillId="0" borderId="386" xfId="0" applyNumberFormat="1" applyFont="1" applyBorder="1" applyAlignment="1">
      <alignment vertical="center" wrapText="1"/>
    </xf>
    <xf numFmtId="1" fontId="7" fillId="0" borderId="383" xfId="0" applyNumberFormat="1" applyFont="1" applyBorder="1"/>
    <xf numFmtId="1" fontId="7" fillId="7" borderId="385" xfId="0" applyNumberFormat="1" applyFont="1" applyFill="1" applyBorder="1" applyProtection="1">
      <protection locked="0"/>
    </xf>
    <xf numFmtId="1" fontId="7" fillId="5" borderId="407" xfId="0" applyNumberFormat="1" applyFont="1" applyFill="1" applyBorder="1" applyProtection="1">
      <protection locked="0"/>
    </xf>
    <xf numFmtId="1" fontId="7" fillId="0" borderId="389" xfId="0" applyNumberFormat="1" applyFont="1" applyBorder="1" applyAlignment="1">
      <alignment horizontal="left" vertical="center" wrapText="1"/>
    </xf>
    <xf numFmtId="1" fontId="7" fillId="0" borderId="383" xfId="0" applyNumberFormat="1" applyFont="1" applyBorder="1" applyAlignment="1">
      <alignment vertical="center"/>
    </xf>
    <xf numFmtId="1" fontId="7" fillId="5" borderId="385" xfId="0" applyNumberFormat="1" applyFont="1" applyFill="1" applyBorder="1" applyProtection="1">
      <protection locked="0"/>
    </xf>
    <xf numFmtId="1" fontId="7" fillId="5" borderId="408" xfId="0" applyNumberFormat="1" applyFont="1" applyFill="1" applyBorder="1" applyProtection="1">
      <protection locked="0"/>
    </xf>
    <xf numFmtId="1" fontId="7" fillId="0" borderId="383" xfId="0" applyNumberFormat="1" applyFont="1" applyBorder="1" applyAlignment="1">
      <alignment horizontal="left" vertical="center" wrapText="1"/>
    </xf>
    <xf numFmtId="1" fontId="7" fillId="6" borderId="384" xfId="0" applyNumberFormat="1" applyFont="1" applyFill="1" applyBorder="1"/>
    <xf numFmtId="1" fontId="7" fillId="6" borderId="386" xfId="0" applyNumberFormat="1" applyFont="1" applyFill="1" applyBorder="1"/>
    <xf numFmtId="1" fontId="7" fillId="6" borderId="408" xfId="0" applyNumberFormat="1" applyFont="1" applyFill="1" applyBorder="1"/>
    <xf numFmtId="1" fontId="7" fillId="5" borderId="406" xfId="0" applyNumberFormat="1" applyFont="1" applyFill="1" applyBorder="1" applyProtection="1">
      <protection locked="0"/>
    </xf>
    <xf numFmtId="1" fontId="7" fillId="0" borderId="388" xfId="0" applyNumberFormat="1" applyFont="1" applyBorder="1" applyAlignment="1">
      <alignment horizontal="left" vertical="center"/>
    </xf>
    <xf numFmtId="1" fontId="7" fillId="6" borderId="385" xfId="0" applyNumberFormat="1" applyFont="1" applyFill="1" applyBorder="1"/>
    <xf numFmtId="1" fontId="7" fillId="7" borderId="394" xfId="0" applyNumberFormat="1" applyFont="1" applyFill="1" applyBorder="1" applyProtection="1">
      <protection locked="0"/>
    </xf>
    <xf numFmtId="1" fontId="7" fillId="0" borderId="390" xfId="0" applyNumberFormat="1" applyFont="1" applyBorder="1" applyAlignment="1">
      <alignment horizontal="left" vertical="center"/>
    </xf>
    <xf numFmtId="1" fontId="7" fillId="0" borderId="392" xfId="0" applyNumberFormat="1" applyFont="1" applyBorder="1" applyAlignment="1">
      <alignment horizontal="left" vertical="center"/>
    </xf>
    <xf numFmtId="1" fontId="7" fillId="0" borderId="382" xfId="0" applyNumberFormat="1" applyFont="1" applyBorder="1"/>
    <xf numFmtId="1" fontId="7" fillId="5" borderId="400" xfId="0" applyNumberFormat="1" applyFont="1" applyFill="1" applyBorder="1" applyProtection="1">
      <protection locked="0"/>
    </xf>
    <xf numFmtId="1" fontId="7" fillId="5" borderId="398" xfId="0" applyNumberFormat="1" applyFont="1" applyFill="1" applyBorder="1" applyProtection="1">
      <protection locked="0"/>
    </xf>
    <xf numFmtId="1" fontId="7" fillId="5" borderId="392" xfId="0" applyNumberFormat="1" applyFont="1" applyFill="1" applyBorder="1" applyProtection="1">
      <protection locked="0"/>
    </xf>
    <xf numFmtId="1" fontId="7" fillId="5" borderId="402" xfId="0" applyNumberFormat="1" applyFont="1" applyFill="1" applyBorder="1" applyProtection="1">
      <protection locked="0"/>
    </xf>
    <xf numFmtId="1" fontId="7" fillId="5" borderId="409" xfId="0" applyNumberFormat="1" applyFont="1" applyFill="1" applyBorder="1" applyProtection="1">
      <protection locked="0"/>
    </xf>
    <xf numFmtId="1" fontId="7" fillId="5" borderId="410" xfId="0" applyNumberFormat="1" applyFont="1" applyFill="1" applyBorder="1" applyProtection="1">
      <protection locked="0"/>
    </xf>
    <xf numFmtId="1" fontId="7" fillId="5" borderId="401" xfId="0" applyNumberFormat="1" applyFont="1" applyFill="1" applyBorder="1" applyProtection="1">
      <protection locked="0"/>
    </xf>
    <xf numFmtId="1" fontId="7" fillId="5" borderId="399" xfId="0" applyNumberFormat="1" applyFont="1" applyFill="1" applyBorder="1" applyProtection="1">
      <protection locked="0"/>
    </xf>
    <xf numFmtId="1" fontId="7" fillId="0" borderId="383" xfId="0" applyNumberFormat="1" applyFont="1" applyBorder="1" applyAlignment="1">
      <alignment horizontal="left" vertical="center" wrapText="1"/>
    </xf>
    <xf numFmtId="1" fontId="7" fillId="0" borderId="411" xfId="0" applyNumberFormat="1" applyFont="1" applyBorder="1" applyAlignment="1">
      <alignment horizontal="left" wrapText="1"/>
    </xf>
    <xf numFmtId="1" fontId="7" fillId="7" borderId="407" xfId="0" applyNumberFormat="1" applyFont="1" applyFill="1" applyBorder="1" applyProtection="1">
      <protection locked="0"/>
    </xf>
    <xf numFmtId="1" fontId="7" fillId="4" borderId="412" xfId="0" applyNumberFormat="1" applyFont="1" applyFill="1" applyBorder="1" applyAlignment="1">
      <alignment horizontal="left" wrapText="1"/>
    </xf>
    <xf numFmtId="1" fontId="7" fillId="4" borderId="386" xfId="0" applyNumberFormat="1" applyFont="1" applyFill="1" applyBorder="1" applyAlignment="1">
      <alignment horizontal="left" wrapText="1"/>
    </xf>
    <xf numFmtId="1" fontId="7" fillId="4" borderId="387" xfId="0" applyNumberFormat="1" applyFont="1" applyFill="1" applyBorder="1" applyAlignment="1">
      <alignment horizontal="center" vertical="center" wrapText="1"/>
    </xf>
    <xf numFmtId="1" fontId="7" fillId="4" borderId="383" xfId="0" applyNumberFormat="1" applyFont="1" applyFill="1" applyBorder="1" applyAlignment="1">
      <alignment horizontal="left" vertical="top" wrapText="1"/>
    </xf>
    <xf numFmtId="1" fontId="7" fillId="6" borderId="407" xfId="0" applyNumberFormat="1" applyFont="1" applyFill="1" applyBorder="1"/>
    <xf numFmtId="1" fontId="7" fillId="0" borderId="390" xfId="0" applyNumberFormat="1" applyFont="1" applyBorder="1" applyAlignment="1">
      <alignment horizontal="center"/>
    </xf>
    <xf numFmtId="1" fontId="7" fillId="0" borderId="392" xfId="0" applyNumberFormat="1" applyFont="1" applyBorder="1" applyAlignment="1">
      <alignment horizontal="center"/>
    </xf>
    <xf numFmtId="1" fontId="7" fillId="0" borderId="400" xfId="0" applyNumberFormat="1" applyFont="1" applyBorder="1"/>
    <xf numFmtId="1" fontId="7" fillId="0" borderId="398" xfId="0" applyNumberFormat="1" applyFont="1" applyBorder="1"/>
    <xf numFmtId="1" fontId="7" fillId="0" borderId="392" xfId="0" applyNumberFormat="1" applyFont="1" applyBorder="1"/>
    <xf numFmtId="1" fontId="7" fillId="0" borderId="402" xfId="0" applyNumberFormat="1" applyFont="1" applyBorder="1"/>
    <xf numFmtId="1" fontId="7" fillId="0" borderId="409" xfId="0" applyNumberFormat="1" applyFont="1" applyBorder="1"/>
    <xf numFmtId="1" fontId="7" fillId="0" borderId="410" xfId="0" applyNumberFormat="1" applyFont="1" applyBorder="1"/>
    <xf numFmtId="1" fontId="7" fillId="0" borderId="401" xfId="0" applyNumberFormat="1" applyFont="1" applyBorder="1"/>
    <xf numFmtId="1" fontId="7" fillId="0" borderId="399" xfId="0" applyNumberFormat="1" applyFont="1" applyBorder="1"/>
    <xf numFmtId="1" fontId="7" fillId="0" borderId="382" xfId="0" applyNumberFormat="1" applyFont="1" applyBorder="1" applyAlignment="1">
      <alignment horizontal="center" vertical="center" wrapText="1"/>
    </xf>
    <xf numFmtId="1" fontId="7" fillId="0" borderId="413" xfId="0" applyNumberFormat="1" applyFont="1" applyBorder="1" applyAlignment="1">
      <alignment horizontal="center" vertical="center" wrapText="1"/>
    </xf>
    <xf numFmtId="1" fontId="7" fillId="5" borderId="404" xfId="0" applyNumberFormat="1" applyFont="1" applyFill="1" applyBorder="1" applyProtection="1">
      <protection locked="0"/>
    </xf>
    <xf numFmtId="1" fontId="7" fillId="5" borderId="414" xfId="0" applyNumberFormat="1" applyFont="1" applyFill="1" applyBorder="1" applyProtection="1">
      <protection locked="0"/>
    </xf>
    <xf numFmtId="1" fontId="7" fillId="5" borderId="415" xfId="0" applyNumberFormat="1" applyFont="1" applyFill="1" applyBorder="1" applyProtection="1">
      <protection locked="0"/>
    </xf>
    <xf numFmtId="1" fontId="7" fillId="4" borderId="383" xfId="0" applyNumberFormat="1" applyFont="1" applyFill="1" applyBorder="1" applyAlignment="1">
      <alignment vertical="center" wrapText="1"/>
    </xf>
    <xf numFmtId="1" fontId="7" fillId="0" borderId="382" xfId="0" applyNumberFormat="1" applyFont="1" applyBorder="1" applyAlignment="1">
      <alignment horizontal="center" vertical="center" wrapText="1"/>
    </xf>
    <xf numFmtId="1" fontId="7" fillId="5" borderId="413" xfId="0" applyNumberFormat="1" applyFont="1" applyFill="1" applyBorder="1" applyProtection="1">
      <protection locked="0"/>
    </xf>
    <xf numFmtId="1" fontId="7" fillId="5" borderId="411" xfId="0" applyNumberFormat="1" applyFont="1" applyFill="1" applyBorder="1" applyProtection="1">
      <protection locked="0"/>
    </xf>
    <xf numFmtId="1" fontId="7" fillId="4" borderId="383" xfId="0" applyNumberFormat="1" applyFont="1" applyFill="1" applyBorder="1" applyAlignment="1">
      <alignment horizontal="center" vertical="center" wrapText="1"/>
    </xf>
    <xf numFmtId="1" fontId="7" fillId="0" borderId="390" xfId="0" applyNumberFormat="1" applyFont="1" applyBorder="1" applyAlignment="1">
      <alignment horizontal="center" wrapText="1"/>
    </xf>
    <xf numFmtId="1" fontId="7" fillId="0" borderId="392" xfId="0" applyNumberFormat="1" applyFont="1" applyBorder="1" applyAlignment="1">
      <alignment horizontal="center" wrapText="1"/>
    </xf>
    <xf numFmtId="1" fontId="7" fillId="0" borderId="412" xfId="0" applyNumberFormat="1" applyFont="1" applyBorder="1"/>
    <xf numFmtId="1" fontId="7" fillId="0" borderId="411" xfId="0" applyNumberFormat="1" applyFont="1" applyBorder="1"/>
    <xf numFmtId="1" fontId="7" fillId="0" borderId="386" xfId="0" applyNumberFormat="1" applyFont="1" applyBorder="1"/>
    <xf numFmtId="1" fontId="4" fillId="4" borderId="391" xfId="0" applyNumberFormat="1" applyFont="1" applyFill="1" applyBorder="1"/>
    <xf numFmtId="1" fontId="8" fillId="4" borderId="391" xfId="0" applyNumberFormat="1" applyFont="1" applyFill="1" applyBorder="1"/>
    <xf numFmtId="1" fontId="9" fillId="4" borderId="391" xfId="0" applyNumberFormat="1" applyFont="1" applyFill="1" applyBorder="1"/>
    <xf numFmtId="1" fontId="7" fillId="0" borderId="416" xfId="0" applyNumberFormat="1" applyFont="1" applyBorder="1" applyAlignment="1">
      <alignment horizontal="center" vertical="center" wrapText="1"/>
    </xf>
    <xf numFmtId="1" fontId="7" fillId="4" borderId="400" xfId="0" applyNumberFormat="1" applyFont="1" applyFill="1" applyBorder="1" applyAlignment="1">
      <alignment horizontal="center" vertical="center" wrapText="1"/>
    </xf>
    <xf numFmtId="1" fontId="7" fillId="4" borderId="417" xfId="0" applyNumberFormat="1" applyFont="1" applyFill="1" applyBorder="1" applyAlignment="1">
      <alignment horizontal="center" vertical="center" wrapText="1"/>
    </xf>
    <xf numFmtId="1" fontId="7" fillId="4" borderId="393" xfId="0" applyNumberFormat="1" applyFont="1" applyFill="1" applyBorder="1" applyAlignment="1">
      <alignment horizontal="center" vertical="center" wrapText="1"/>
    </xf>
    <xf numFmtId="1" fontId="7" fillId="0" borderId="412" xfId="0" applyNumberFormat="1" applyFont="1" applyBorder="1" applyAlignment="1">
      <alignment horizontal="left" vertical="center" wrapText="1"/>
    </xf>
    <xf numFmtId="1" fontId="7" fillId="0" borderId="411" xfId="0" applyNumberFormat="1" applyFont="1" applyBorder="1" applyAlignment="1">
      <alignment horizontal="left" vertical="center" wrapText="1"/>
    </xf>
    <xf numFmtId="1" fontId="7" fillId="0" borderId="386" xfId="0" applyNumberFormat="1" applyFont="1" applyBorder="1" applyAlignment="1">
      <alignment horizontal="left" vertical="center" wrapText="1"/>
    </xf>
    <xf numFmtId="1" fontId="7" fillId="13" borderId="383" xfId="0" applyNumberFormat="1" applyFont="1" applyFill="1" applyBorder="1" applyAlignment="1">
      <alignment vertical="center"/>
    </xf>
    <xf numFmtId="1" fontId="7" fillId="5" borderId="384" xfId="0" applyNumberFormat="1" applyFont="1" applyFill="1" applyBorder="1" applyAlignment="1" applyProtection="1">
      <alignment vertical="center"/>
      <protection locked="0"/>
    </xf>
    <xf numFmtId="1" fontId="7" fillId="5" borderId="418" xfId="0" applyNumberFormat="1" applyFont="1" applyFill="1" applyBorder="1" applyAlignment="1" applyProtection="1">
      <alignment vertical="center"/>
      <protection locked="0"/>
    </xf>
    <xf numFmtId="1" fontId="7" fillId="0" borderId="390" xfId="0" applyNumberFormat="1" applyFont="1" applyBorder="1" applyAlignment="1">
      <alignment vertical="center"/>
    </xf>
    <xf numFmtId="1" fontId="7" fillId="0" borderId="391" xfId="0" applyNumberFormat="1" applyFont="1" applyBorder="1" applyAlignment="1">
      <alignment vertical="center"/>
    </xf>
    <xf numFmtId="1" fontId="7" fillId="0" borderId="393" xfId="0" applyNumberFormat="1" applyFont="1" applyBorder="1" applyAlignment="1">
      <alignment vertical="center"/>
    </xf>
    <xf numFmtId="1" fontId="7" fillId="0" borderId="392" xfId="0" applyNumberFormat="1" applyFont="1" applyBorder="1" applyAlignment="1">
      <alignment vertical="center"/>
    </xf>
    <xf numFmtId="1" fontId="7" fillId="4" borderId="412" xfId="0" applyNumberFormat="1" applyFont="1" applyFill="1" applyBorder="1" applyAlignment="1">
      <alignment horizontal="left"/>
    </xf>
    <xf numFmtId="1" fontId="7" fillId="4" borderId="411" xfId="0" applyNumberFormat="1" applyFont="1" applyFill="1" applyBorder="1" applyAlignment="1">
      <alignment horizontal="left"/>
    </xf>
    <xf numFmtId="1" fontId="7" fillId="4" borderId="386" xfId="0" applyNumberFormat="1" applyFont="1" applyFill="1" applyBorder="1" applyAlignment="1">
      <alignment horizontal="left"/>
    </xf>
    <xf numFmtId="1" fontId="7" fillId="4" borderId="390" xfId="0" applyNumberFormat="1" applyFont="1" applyFill="1" applyBorder="1" applyAlignment="1">
      <alignment horizontal="center" vertical="center"/>
    </xf>
    <xf numFmtId="1" fontId="7" fillId="4" borderId="391" xfId="0" applyNumberFormat="1" applyFont="1" applyFill="1" applyBorder="1" applyAlignment="1">
      <alignment horizontal="center" vertical="center"/>
    </xf>
    <xf numFmtId="1" fontId="7" fillId="4" borderId="393" xfId="0" applyNumberFormat="1" applyFont="1" applyFill="1" applyBorder="1" applyAlignment="1">
      <alignment horizontal="center" vertical="center"/>
    </xf>
    <xf numFmtId="1" fontId="7" fillId="0" borderId="394" xfId="0" applyNumberFormat="1" applyFont="1" applyBorder="1" applyAlignment="1">
      <alignment horizontal="center" vertical="center"/>
    </xf>
    <xf numFmtId="1" fontId="7" fillId="0" borderId="398" xfId="0" applyNumberFormat="1" applyFont="1" applyBorder="1" applyAlignment="1">
      <alignment horizontal="center" vertical="center"/>
    </xf>
    <xf numFmtId="1" fontId="7" fillId="0" borderId="401" xfId="0" applyNumberFormat="1" applyFont="1" applyBorder="1" applyAlignment="1">
      <alignment horizontal="center" vertical="center"/>
    </xf>
    <xf numFmtId="1" fontId="7" fillId="0" borderId="412" xfId="0" applyNumberFormat="1" applyFont="1" applyBorder="1" applyAlignment="1">
      <alignment horizontal="left" vertical="center"/>
    </xf>
    <xf numFmtId="1" fontId="7" fillId="0" borderId="411" xfId="0" applyNumberFormat="1" applyFont="1" applyBorder="1" applyAlignment="1">
      <alignment horizontal="left" vertical="center"/>
    </xf>
    <xf numFmtId="1" fontId="7" fillId="0" borderId="386" xfId="0" applyNumberFormat="1" applyFont="1" applyBorder="1" applyAlignment="1">
      <alignment horizontal="left" vertical="center"/>
    </xf>
    <xf numFmtId="1" fontId="7" fillId="5" borderId="383" xfId="0" applyNumberFormat="1" applyFont="1" applyFill="1" applyBorder="1" applyAlignment="1" applyProtection="1">
      <alignment vertical="center"/>
      <protection locked="0"/>
    </xf>
    <xf numFmtId="1" fontId="7" fillId="13" borderId="386" xfId="0" applyNumberFormat="1" applyFont="1" applyFill="1" applyBorder="1" applyAlignment="1">
      <alignment vertical="center"/>
    </xf>
    <xf numFmtId="1" fontId="7" fillId="5" borderId="386" xfId="0" applyNumberFormat="1" applyFont="1" applyFill="1" applyBorder="1" applyAlignment="1" applyProtection="1">
      <alignment vertical="center"/>
      <protection locked="0"/>
    </xf>
    <xf numFmtId="1" fontId="7" fillId="5" borderId="385" xfId="0" applyNumberFormat="1" applyFont="1" applyFill="1" applyBorder="1" applyAlignment="1" applyProtection="1">
      <alignment vertical="center"/>
      <protection locked="0"/>
    </xf>
    <xf numFmtId="1" fontId="7" fillId="5" borderId="407" xfId="0" applyNumberFormat="1" applyFont="1" applyFill="1" applyBorder="1" applyAlignment="1" applyProtection="1">
      <alignment vertical="center"/>
      <protection locked="0"/>
    </xf>
    <xf numFmtId="1" fontId="7" fillId="0" borderId="392" xfId="0" applyNumberFormat="1" applyFont="1" applyBorder="1" applyAlignment="1">
      <alignment horizontal="center" vertical="center"/>
    </xf>
    <xf numFmtId="1" fontId="7" fillId="0" borderId="392" xfId="0" applyNumberFormat="1" applyFont="1" applyBorder="1" applyAlignment="1">
      <alignment horizontal="center" vertical="center" wrapText="1"/>
    </xf>
    <xf numFmtId="1" fontId="7" fillId="0" borderId="387" xfId="0" applyNumberFormat="1" applyFont="1" applyBorder="1" applyAlignment="1">
      <alignment horizontal="left" vertical="center" wrapText="1"/>
    </xf>
    <xf numFmtId="1" fontId="7" fillId="0" borderId="388" xfId="0" applyNumberFormat="1" applyFont="1" applyBorder="1" applyAlignment="1">
      <alignment horizontal="left" vertical="center" wrapText="1"/>
    </xf>
    <xf numFmtId="1" fontId="7" fillId="5" borderId="418" xfId="0" applyNumberFormat="1" applyFont="1" applyFill="1" applyBorder="1" applyProtection="1">
      <protection locked="0"/>
    </xf>
    <xf numFmtId="1" fontId="7" fillId="0" borderId="416" xfId="0" applyNumberFormat="1" applyFont="1" applyBorder="1" applyAlignment="1">
      <alignment horizontal="center" vertical="center" wrapText="1"/>
    </xf>
    <xf numFmtId="1" fontId="7" fillId="0" borderId="382" xfId="0" applyNumberFormat="1" applyFont="1" applyBorder="1" applyAlignment="1">
      <alignment vertical="center"/>
    </xf>
    <xf numFmtId="1" fontId="7" fillId="5" borderId="416" xfId="0" applyNumberFormat="1" applyFont="1" applyFill="1" applyBorder="1" applyProtection="1">
      <protection locked="0"/>
    </xf>
    <xf numFmtId="1" fontId="7" fillId="5" borderId="382" xfId="0" applyNumberFormat="1" applyFont="1" applyFill="1" applyBorder="1" applyProtection="1">
      <protection locked="0"/>
    </xf>
    <xf numFmtId="1" fontId="7" fillId="4" borderId="389" xfId="0" applyNumberFormat="1" applyFont="1" applyFill="1" applyBorder="1" applyAlignment="1">
      <alignment horizontal="center" vertical="center" wrapText="1"/>
    </xf>
    <xf numFmtId="1" fontId="7" fillId="0" borderId="390" xfId="0" applyNumberFormat="1" applyFont="1" applyBorder="1" applyAlignment="1">
      <alignment horizontal="center" vertical="center" wrapText="1"/>
    </xf>
    <xf numFmtId="1" fontId="7" fillId="0" borderId="383" xfId="0" applyNumberFormat="1" applyFont="1" applyBorder="1" applyAlignment="1">
      <alignment vertical="center" wrapText="1"/>
    </xf>
    <xf numFmtId="1" fontId="7" fillId="4" borderId="383" xfId="0" applyNumberFormat="1" applyFont="1" applyFill="1" applyBorder="1"/>
    <xf numFmtId="1" fontId="7" fillId="4" borderId="390" xfId="0" applyNumberFormat="1" applyFont="1" applyFill="1" applyBorder="1" applyAlignment="1">
      <alignment horizontal="center" vertical="center" wrapText="1"/>
    </xf>
    <xf numFmtId="1" fontId="7" fillId="4" borderId="391" xfId="0" applyNumberFormat="1" applyFont="1" applyFill="1" applyBorder="1" applyAlignment="1">
      <alignment horizontal="center" vertical="center" wrapText="1"/>
    </xf>
    <xf numFmtId="1" fontId="7" fillId="4" borderId="392" xfId="0" applyNumberFormat="1" applyFont="1" applyFill="1" applyBorder="1" applyAlignment="1">
      <alignment horizontal="center" vertical="center" wrapText="1"/>
    </xf>
    <xf numFmtId="1" fontId="7" fillId="0" borderId="419" xfId="0" applyNumberFormat="1" applyFont="1" applyBorder="1" applyAlignment="1">
      <alignment horizontal="center" vertical="center" wrapText="1"/>
    </xf>
    <xf numFmtId="0" fontId="7" fillId="0" borderId="420" xfId="0" applyFont="1" applyBorder="1" applyAlignment="1">
      <alignment horizontal="center" vertical="center"/>
    </xf>
    <xf numFmtId="0" fontId="7" fillId="0" borderId="391" xfId="0" applyFont="1" applyBorder="1" applyAlignment="1">
      <alignment horizontal="center" vertical="center"/>
    </xf>
    <xf numFmtId="0" fontId="7" fillId="0" borderId="393" xfId="0" applyFont="1" applyBorder="1" applyAlignment="1">
      <alignment horizontal="center" vertical="center"/>
    </xf>
    <xf numFmtId="1" fontId="7" fillId="0" borderId="388" xfId="0" applyNumberFormat="1" applyFont="1" applyBorder="1" applyAlignment="1">
      <alignment horizontal="center" vertical="center" wrapText="1"/>
    </xf>
    <xf numFmtId="1" fontId="7" fillId="0" borderId="410" xfId="0" applyNumberFormat="1" applyFont="1" applyBorder="1" applyAlignment="1">
      <alignment horizontal="center" vertical="center" wrapText="1"/>
    </xf>
    <xf numFmtId="1" fontId="7" fillId="5" borderId="421" xfId="0" applyNumberFormat="1" applyFont="1" applyFill="1" applyBorder="1" applyProtection="1">
      <protection locked="0"/>
    </xf>
    <xf numFmtId="1" fontId="7" fillId="0" borderId="390" xfId="2" applyNumberFormat="1" applyFont="1" applyBorder="1" applyAlignment="1">
      <alignment horizontal="center" vertical="center"/>
    </xf>
    <xf numFmtId="1" fontId="7" fillId="0" borderId="391" xfId="2" applyNumberFormat="1" applyFont="1" applyBorder="1" applyAlignment="1">
      <alignment horizontal="center" vertical="center"/>
    </xf>
    <xf numFmtId="1" fontId="7" fillId="0" borderId="393" xfId="2" applyNumberFormat="1" applyFont="1" applyBorder="1" applyAlignment="1">
      <alignment horizontal="center" vertical="center"/>
    </xf>
    <xf numFmtId="1" fontId="7" fillId="0" borderId="387" xfId="2" applyNumberFormat="1" applyFont="1" applyBorder="1" applyAlignment="1">
      <alignment horizontal="left" vertical="center" wrapText="1"/>
    </xf>
    <xf numFmtId="1" fontId="7" fillId="0" borderId="422" xfId="2" applyNumberFormat="1" applyFont="1" applyBorder="1" applyAlignment="1">
      <alignment horizontal="left" vertical="center" wrapText="1"/>
    </xf>
    <xf numFmtId="1" fontId="7" fillId="0" borderId="400" xfId="0" applyNumberFormat="1" applyFont="1" applyBorder="1" applyAlignment="1">
      <alignment horizontal="center" wrapText="1"/>
    </xf>
    <xf numFmtId="1" fontId="7" fillId="0" borderId="409" xfId="0" applyNumberFormat="1" applyFont="1" applyBorder="1" applyAlignment="1">
      <alignment horizontal="center" wrapText="1"/>
    </xf>
    <xf numFmtId="1" fontId="7" fillId="0" borderId="393" xfId="0" applyNumberFormat="1" applyFont="1" applyBorder="1"/>
    <xf numFmtId="1" fontId="7" fillId="0" borderId="413" xfId="0" applyNumberFormat="1" applyFont="1" applyBorder="1"/>
    <xf numFmtId="1" fontId="8" fillId="4" borderId="423" xfId="0" applyNumberFormat="1" applyFont="1" applyFill="1" applyBorder="1"/>
    <xf numFmtId="0" fontId="7" fillId="0" borderId="382" xfId="0" applyFont="1" applyBorder="1" applyAlignment="1">
      <alignment horizontal="center" vertical="center"/>
    </xf>
    <xf numFmtId="1" fontId="7" fillId="0" borderId="389" xfId="0" applyNumberFormat="1" applyFont="1" applyBorder="1" applyAlignment="1">
      <alignment horizontal="center" vertical="center"/>
    </xf>
    <xf numFmtId="1" fontId="7" fillId="0" borderId="387" xfId="0" applyNumberFormat="1" applyFont="1" applyBorder="1" applyAlignment="1">
      <alignment horizontal="center" vertical="center" wrapText="1"/>
    </xf>
    <xf numFmtId="1" fontId="7" fillId="0" borderId="393" xfId="0" applyNumberFormat="1" applyFont="1" applyBorder="1" applyAlignment="1">
      <alignment horizontal="center" vertical="center" wrapText="1"/>
    </xf>
    <xf numFmtId="1" fontId="7" fillId="0" borderId="414" xfId="0" applyNumberFormat="1" applyFont="1" applyBorder="1" applyAlignment="1">
      <alignment horizontal="center" vertical="center" wrapText="1"/>
    </xf>
    <xf numFmtId="1" fontId="7" fillId="0" borderId="400" xfId="0" applyNumberFormat="1" applyFont="1" applyBorder="1" applyAlignment="1">
      <alignment horizontal="center" vertical="center"/>
    </xf>
    <xf numFmtId="1" fontId="7" fillId="0" borderId="393" xfId="0" applyNumberFormat="1" applyFont="1" applyBorder="1" applyAlignment="1">
      <alignment horizontal="center" vertical="center" wrapText="1"/>
    </xf>
    <xf numFmtId="1" fontId="7" fillId="0" borderId="424" xfId="0" applyNumberFormat="1" applyFont="1" applyBorder="1" applyAlignment="1">
      <alignment horizontal="left" vertical="center" wrapText="1"/>
    </xf>
    <xf numFmtId="1" fontId="7" fillId="4" borderId="425" xfId="3" applyNumberFormat="1" applyFont="1" applyFill="1" applyBorder="1" applyAlignment="1">
      <alignment horizontal="right"/>
    </xf>
    <xf numFmtId="1" fontId="7" fillId="4" borderId="426" xfId="3" applyNumberFormat="1" applyFont="1" applyFill="1" applyBorder="1" applyAlignment="1">
      <alignment horizontal="right"/>
    </xf>
    <xf numFmtId="1" fontId="7" fillId="0" borderId="427" xfId="0" applyNumberFormat="1" applyFont="1" applyBorder="1" applyAlignment="1">
      <alignment horizontal="center" vertical="center"/>
    </xf>
    <xf numFmtId="1" fontId="7" fillId="0" borderId="428" xfId="0" applyNumberFormat="1" applyFont="1" applyBorder="1" applyAlignment="1">
      <alignment horizontal="center" vertical="center"/>
    </xf>
    <xf numFmtId="1" fontId="7" fillId="0" borderId="429" xfId="0" applyNumberFormat="1" applyFont="1" applyBorder="1" applyAlignment="1">
      <alignment horizontal="center" vertical="center" wrapText="1"/>
    </xf>
    <xf numFmtId="0" fontId="7" fillId="0" borderId="429" xfId="0" applyFont="1" applyBorder="1" applyAlignment="1">
      <alignment horizontal="center" vertical="center" wrapText="1"/>
    </xf>
    <xf numFmtId="1" fontId="7" fillId="0" borderId="430" xfId="0" applyNumberFormat="1" applyFont="1" applyBorder="1" applyAlignment="1">
      <alignment horizontal="center" vertical="center" wrapText="1"/>
    </xf>
    <xf numFmtId="1" fontId="7" fillId="0" borderId="429" xfId="0" applyNumberFormat="1" applyFont="1" applyBorder="1" applyAlignment="1">
      <alignment horizontal="left" vertical="center"/>
    </xf>
    <xf numFmtId="1" fontId="7" fillId="0" borderId="427" xfId="0" applyNumberFormat="1" applyFont="1" applyBorder="1" applyAlignment="1">
      <alignment horizontal="left" wrapText="1"/>
    </xf>
    <xf numFmtId="1" fontId="7" fillId="0" borderId="428" xfId="0" applyNumberFormat="1" applyFont="1" applyBorder="1" applyAlignment="1">
      <alignment horizontal="left" wrapText="1"/>
    </xf>
    <xf numFmtId="1" fontId="7" fillId="0" borderId="429" xfId="0" applyNumberFormat="1" applyFont="1" applyBorder="1"/>
    <xf numFmtId="1" fontId="7" fillId="5" borderId="430" xfId="0" applyNumberFormat="1" applyFont="1" applyFill="1" applyBorder="1" applyProtection="1">
      <protection locked="0"/>
    </xf>
    <xf numFmtId="1" fontId="7" fillId="6" borderId="431" xfId="0" applyNumberFormat="1" applyFont="1" applyFill="1" applyBorder="1"/>
    <xf numFmtId="1" fontId="7" fillId="0" borderId="429" xfId="0" applyNumberFormat="1" applyFont="1" applyBorder="1" applyAlignment="1">
      <alignment horizontal="left" vertical="center" wrapText="1"/>
    </xf>
    <xf numFmtId="1" fontId="7" fillId="0" borderId="428" xfId="0" applyNumberFormat="1" applyFont="1" applyBorder="1" applyAlignment="1">
      <alignment horizontal="left" vertical="center"/>
    </xf>
    <xf numFmtId="1" fontId="7" fillId="4" borderId="427" xfId="0" applyNumberFormat="1" applyFont="1" applyFill="1" applyBorder="1" applyAlignment="1">
      <alignment horizontal="center" vertical="center" wrapText="1"/>
    </xf>
    <xf numFmtId="1" fontId="7" fillId="0" borderId="427" xfId="0" applyNumberFormat="1" applyFont="1" applyBorder="1" applyAlignment="1">
      <alignment horizontal="left" vertical="center" wrapText="1"/>
    </xf>
    <xf numFmtId="1" fontId="7" fillId="0" borderId="428" xfId="0" applyNumberFormat="1" applyFont="1" applyBorder="1" applyAlignment="1">
      <alignment horizontal="left" vertical="center" wrapText="1"/>
    </xf>
    <xf numFmtId="1" fontId="7" fillId="4" borderId="429" xfId="0" applyNumberFormat="1" applyFont="1" applyFill="1" applyBorder="1" applyAlignment="1">
      <alignment horizontal="center" vertical="center" wrapText="1"/>
    </xf>
    <xf numFmtId="1" fontId="7" fillId="0" borderId="432" xfId="0" applyNumberFormat="1" applyFont="1" applyBorder="1" applyAlignment="1">
      <alignment horizontal="center" vertical="center" wrapText="1"/>
    </xf>
    <xf numFmtId="1" fontId="7" fillId="0" borderId="428" xfId="0" applyNumberFormat="1" applyFont="1" applyBorder="1" applyAlignment="1">
      <alignment horizontal="center" vertical="center" wrapText="1"/>
    </xf>
    <xf numFmtId="1" fontId="7" fillId="0" borderId="427" xfId="2" applyNumberFormat="1" applyFont="1" applyBorder="1" applyAlignment="1">
      <alignment horizontal="left" vertical="center" wrapText="1"/>
    </xf>
    <xf numFmtId="1" fontId="7" fillId="0" borderId="433" xfId="2" applyNumberFormat="1" applyFont="1" applyBorder="1" applyAlignment="1">
      <alignment horizontal="left" vertical="center" wrapText="1"/>
    </xf>
    <xf numFmtId="1" fontId="8" fillId="4" borderId="434" xfId="0" applyNumberFormat="1" applyFont="1" applyFill="1" applyBorder="1"/>
    <xf numFmtId="0" fontId="7" fillId="0" borderId="435" xfId="0" applyFont="1" applyBorder="1" applyAlignment="1">
      <alignment horizontal="center" vertical="center"/>
    </xf>
    <xf numFmtId="1" fontId="7" fillId="0" borderId="429" xfId="0" applyNumberFormat="1" applyFont="1" applyBorder="1" applyAlignment="1">
      <alignment horizontal="center" vertical="center"/>
    </xf>
    <xf numFmtId="1" fontId="7" fillId="0" borderId="427" xfId="0" applyNumberFormat="1" applyFont="1" applyBorder="1" applyAlignment="1">
      <alignment horizontal="center" vertical="center" wrapText="1"/>
    </xf>
    <xf numFmtId="1" fontId="7" fillId="0" borderId="436" xfId="0" applyNumberFormat="1" applyFont="1" applyBorder="1" applyAlignment="1">
      <alignment horizontal="center" vertical="center"/>
    </xf>
    <xf numFmtId="1" fontId="7" fillId="0" borderId="436" xfId="0" applyNumberFormat="1" applyFont="1" applyBorder="1" applyAlignment="1">
      <alignment horizontal="center" vertical="center" wrapText="1"/>
    </xf>
    <xf numFmtId="1" fontId="7" fillId="4" borderId="437" xfId="3" applyNumberFormat="1" applyFont="1" applyFill="1" applyBorder="1" applyAlignment="1">
      <alignment horizontal="right"/>
    </xf>
    <xf numFmtId="1" fontId="7" fillId="0" borderId="435" xfId="0" applyNumberFormat="1" applyFont="1" applyBorder="1" applyAlignment="1">
      <alignment horizontal="left" vertical="center" wrapText="1"/>
    </xf>
    <xf numFmtId="1" fontId="7" fillId="0" borderId="435" xfId="0" applyNumberFormat="1" applyFont="1" applyBorder="1"/>
    <xf numFmtId="1" fontId="7" fillId="5" borderId="436" xfId="0" applyNumberFormat="1" applyFont="1" applyFill="1" applyBorder="1" applyProtection="1">
      <protection locked="0"/>
    </xf>
    <xf numFmtId="1" fontId="7" fillId="0" borderId="436" xfId="0" applyNumberFormat="1" applyFont="1" applyBorder="1"/>
    <xf numFmtId="1" fontId="7" fillId="0" borderId="435" xfId="0" applyNumberFormat="1" applyFont="1" applyBorder="1" applyAlignment="1">
      <alignment horizontal="center" vertical="center" wrapText="1"/>
    </xf>
    <xf numFmtId="1" fontId="7" fillId="0" borderId="435" xfId="0" applyNumberFormat="1" applyFont="1" applyBorder="1" applyAlignment="1">
      <alignment horizontal="center" vertical="center" wrapText="1"/>
    </xf>
    <xf numFmtId="1" fontId="7" fillId="0" borderId="438" xfId="0" applyNumberFormat="1" applyFont="1" applyBorder="1" applyAlignment="1">
      <alignment horizontal="center" vertical="center" wrapText="1"/>
    </xf>
    <xf numFmtId="1" fontId="7" fillId="4" borderId="436" xfId="0" applyNumberFormat="1" applyFont="1" applyFill="1" applyBorder="1" applyAlignment="1">
      <alignment horizontal="center" vertical="center" wrapText="1"/>
    </xf>
    <xf numFmtId="1" fontId="7" fillId="0" borderId="438" xfId="0" applyNumberFormat="1" applyFont="1" applyBorder="1" applyAlignment="1">
      <alignment horizontal="center" vertical="center" wrapText="1"/>
    </xf>
    <xf numFmtId="1" fontId="7" fillId="0" borderId="435" xfId="0" applyNumberFormat="1" applyFont="1" applyBorder="1" applyAlignment="1">
      <alignment vertical="center"/>
    </xf>
    <xf numFmtId="1" fontId="7" fillId="5" borderId="438" xfId="0" applyNumberFormat="1" applyFont="1" applyFill="1" applyBorder="1" applyProtection="1">
      <protection locked="0"/>
    </xf>
    <xf numFmtId="1" fontId="7" fillId="5" borderId="435" xfId="0" applyNumberFormat="1" applyFont="1" applyFill="1" applyBorder="1" applyProtection="1">
      <protection locked="0"/>
    </xf>
    <xf numFmtId="1" fontId="7" fillId="0" borderId="436" xfId="0" applyNumberFormat="1" applyFont="1" applyBorder="1" applyAlignment="1">
      <alignment horizontal="center" wrapText="1"/>
    </xf>
    <xf numFmtId="1" fontId="7" fillId="4" borderId="439" xfId="3" applyNumberFormat="1" applyFont="1" applyFill="1" applyBorder="1" applyAlignment="1">
      <alignment horizontal="right"/>
    </xf>
  </cellXfs>
  <cellStyles count="4">
    <cellStyle name="Celda de comprobación" xfId="1" builtinId="23"/>
    <cellStyle name="Normal" xfId="0" builtinId="0"/>
    <cellStyle name="Normal 2" xfId="2" xr:uid="{07519E8E-137A-49F8-97A2-9604677B7469}"/>
    <cellStyle name="Notas 3" xfId="3" xr:uid="{061DFFA3-2CFE-4B9A-AE8C-79FBFC509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MANUALES%20Y%20SERIES%20REM%202025/&#218;LTIMA%20VERSI&#211;N%20UTILIZAR%20EN%20REM%20MENSUAL/SA_25_V1.5%20a&#241;o%202025.xlsm" TargetMode="External"/><Relationship Id="rId2" Type="http://schemas.openxmlformats.org/officeDocument/2006/relationships/externalLinkPath" Target="file:///Z:\JOSE\A&#209;O%202025\MANUALES%20Y%20SERIES%20REM%202025\&#218;LTIMA%20VERSI&#211;N%20UTILIZAR%20EN%20REM%20MENSUAL\SA_25_V1.5%20a&#241;o%202025.xlsm" TargetMode="External"/><Relationship Id="rId1" Type="http://schemas.openxmlformats.org/officeDocument/2006/relationships/externalLinkPath" Target="/JOSE/A&#209;O%202025/MANUALES%20Y%20SERIES%20REM%202025/&#218;LTIMA%20VERSI&#211;N%20UTILIZAR%20EN%20REM%20MENSUAL/SA_25_V1.5%20a&#241;o%202025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1.xlsm" TargetMode="External"/><Relationship Id="rId2" Type="http://schemas.openxmlformats.org/officeDocument/2006/relationships/externalLinkPath" Target="file:///Z:\JOSE\A&#209;O%202025\REM%20MENSUAL\Modificaciones%20Rem\Febrero%202026\REM%20A%202025\116108A01.xlsm" TargetMode="External"/><Relationship Id="rId1" Type="http://schemas.openxmlformats.org/officeDocument/2006/relationships/externalLinkPath" Target="/JOSE/A&#209;O%202025/REM%20MENSUAL/Modificaciones%20Rem/Febrero%202026/REM%20A%202025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2.xlsm" TargetMode="External"/><Relationship Id="rId2" Type="http://schemas.openxmlformats.org/officeDocument/2006/relationships/externalLinkPath" Target="file:///Z:\JOSE\A&#209;O%202025\REM%20MENSUAL\Modificaciones%20Rem\Febrero%202026\REM%20A%202025\116108A02.xlsm" TargetMode="External"/><Relationship Id="rId1" Type="http://schemas.openxmlformats.org/officeDocument/2006/relationships/externalLinkPath" Target="/JOSE/A&#209;O%202025/REM%20MENSUAL/Modificaciones%20Rem/Febrero%202026/REM%20A%202025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3.xlsm" TargetMode="External"/><Relationship Id="rId2" Type="http://schemas.openxmlformats.org/officeDocument/2006/relationships/externalLinkPath" Target="file:///Z:\JOSE\A&#209;O%202025\REM%20MENSUAL\Modificaciones%20Rem\Febrero%202026\REM%20A%202025\116108A03.xlsm" TargetMode="External"/><Relationship Id="rId1" Type="http://schemas.openxmlformats.org/officeDocument/2006/relationships/externalLinkPath" Target="/JOSE/A&#209;O%202025/REM%20MENSUAL/Modificaciones%20Rem/Febrero%202026/REM%20A%202025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4.xlsm" TargetMode="External"/><Relationship Id="rId2" Type="http://schemas.openxmlformats.org/officeDocument/2006/relationships/externalLinkPath" Target="file:///Z:\JOSE\A&#209;O%202025\REM%20MENSUAL\Modificaciones%20Rem\Febrero%202026\REM%20A%202025\116108A04.xlsm" TargetMode="External"/><Relationship Id="rId1" Type="http://schemas.openxmlformats.org/officeDocument/2006/relationships/externalLinkPath" Target="/JOSE/A&#209;O%202025/REM%20MENSUAL/Modificaciones%20Rem/Febrero%202026/REM%20A%202025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5.xlsm" TargetMode="External"/><Relationship Id="rId2" Type="http://schemas.openxmlformats.org/officeDocument/2006/relationships/externalLinkPath" Target="file:///Z:\JOSE\A&#209;O%202025\REM%20MENSUAL\Modificaciones%20Rem\Febrero%202026\REM%20A%202025\116108A05.xlsm" TargetMode="External"/><Relationship Id="rId1" Type="http://schemas.openxmlformats.org/officeDocument/2006/relationships/externalLinkPath" Target="/JOSE/A&#209;O%202025/REM%20MENSUAL/Modificaciones%20Rem/Febrero%202026/REM%20A%202025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6.xlsm" TargetMode="External"/><Relationship Id="rId2" Type="http://schemas.openxmlformats.org/officeDocument/2006/relationships/externalLinkPath" Target="file:///Z:\JOSE\A&#209;O%202025\REM%20MENSUAL\Modificaciones%20Rem\Febrero%202026\REM%20A%202025\116108A06.xlsm" TargetMode="External"/><Relationship Id="rId1" Type="http://schemas.openxmlformats.org/officeDocument/2006/relationships/externalLinkPath" Target="/JOSE/A&#209;O%202025/REM%20MENSUAL/Modificaciones%20Rem/Febrero%202026/REM%20A%202025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7.xlsm" TargetMode="External"/><Relationship Id="rId2" Type="http://schemas.openxmlformats.org/officeDocument/2006/relationships/externalLinkPath" Target="file:///Z:\JOSE\A&#209;O%202025\REM%20MENSUAL\Modificaciones%20Rem\Febrero%202026\REM%20A%202025\116108A07.xlsm" TargetMode="External"/><Relationship Id="rId1" Type="http://schemas.openxmlformats.org/officeDocument/2006/relationships/externalLinkPath" Target="/JOSE/A&#209;O%202025/REM%20MENSUAL/Modificaciones%20Rem/Febrero%202026/REM%20A%202025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8.xlsm" TargetMode="External"/><Relationship Id="rId2" Type="http://schemas.openxmlformats.org/officeDocument/2006/relationships/externalLinkPath" Target="file:///Z:\JOSE\A&#209;O%202025\REM%20MENSUAL\Modificaciones%20Rem\Febrero%202026\REM%20A%202025\116108A08.xlsm" TargetMode="External"/><Relationship Id="rId1" Type="http://schemas.openxmlformats.org/officeDocument/2006/relationships/externalLinkPath" Target="/JOSE/A&#209;O%202025/REM%20MENSUAL/Modificaciones%20Rem/Febrero%202026/REM%20A%202025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09.xlsm" TargetMode="External"/><Relationship Id="rId2" Type="http://schemas.openxmlformats.org/officeDocument/2006/relationships/externalLinkPath" Target="file:///Z:\JOSE\A&#209;O%202025\REM%20MENSUAL\Modificaciones%20Rem\Febrero%202026\REM%20A%202025\116108A09.xlsm" TargetMode="External"/><Relationship Id="rId1" Type="http://schemas.openxmlformats.org/officeDocument/2006/relationships/externalLinkPath" Target="/JOSE/A&#209;O%202025/REM%20MENSUAL/Modificaciones%20Rem/Febrero%202026/REM%20A%202025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10.xlsm" TargetMode="External"/><Relationship Id="rId2" Type="http://schemas.openxmlformats.org/officeDocument/2006/relationships/externalLinkPath" Target="file:///Z:\JOSE\A&#209;O%202025\REM%20MENSUAL\Modificaciones%20Rem\Febrero%202026\REM%20A%202025\116108A10.xlsm" TargetMode="External"/><Relationship Id="rId1" Type="http://schemas.openxmlformats.org/officeDocument/2006/relationships/externalLinkPath" Target="/JOSE/A&#209;O%202025/REM%20MENSUAL/Modificaciones%20Rem/Febrero%202026/REM%20A%202025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11.xlsm" TargetMode="External"/><Relationship Id="rId2" Type="http://schemas.openxmlformats.org/officeDocument/2006/relationships/externalLinkPath" Target="file:///Z:\JOSE\A&#209;O%202025\REM%20MENSUAL\Modificaciones%20Rem\Febrero%202026\REM%20A%202025\116108A11.xlsm" TargetMode="External"/><Relationship Id="rId1" Type="http://schemas.openxmlformats.org/officeDocument/2006/relationships/externalLinkPath" Target="/JOSE/A&#209;O%202025/REM%20MENSUAL/Modificaciones%20Rem/Febrero%202026/REM%20A%202025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JOSE/A&#209;O%202025/REM%20MENSUAL/Modificaciones%20Rem/Febrero%202026/REM%20A%202025/116108A12.xlsm" TargetMode="External"/><Relationship Id="rId2" Type="http://schemas.openxmlformats.org/officeDocument/2006/relationships/externalLinkPath" Target="file:///Z:\JOSE\A&#209;O%202025\REM%20MENSUAL\Modificaciones%20Rem\Febrero%202026\REM%20A%202025\116108A12.xlsm" TargetMode="External"/><Relationship Id="rId1" Type="http://schemas.openxmlformats.org/officeDocument/2006/relationships/externalLinkPath" Target="/JOSE/A&#209;O%202025/REM%20MENSUAL/Modificaciones%20Rem/Febrero%202026/REM%20A%202025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9CBA-852E-4F96-8F83-14C74A1BEF0D}">
  <dimension ref="A1:CS249"/>
  <sheetViews>
    <sheetView tabSelected="1" workbookViewId="0">
      <selection activeCell="A5" sqref="A5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",[1]NOMBRE!B2, " (",[1]NOMBRE!C2,[1]NOMBRE!D2,[1]NOMBRE!E2,[1]NOMBRE!F2,[1]NOMBRE!G2,")")</f>
        <v>COMUNA:  ()</v>
      </c>
    </row>
    <row r="3" spans="1:96" x14ac:dyDescent="0.25">
      <c r="A3" s="1" t="str">
        <f>CONCATENATE("ESTABLECIMIENTO/ESTRATEGIA: ", [1]NOMBRE!B3, " (",[1]NOMBRE!C3,[1]NOMBRE!D3,[1]NOMBRE!E3,[1]NOMBRE!F3,[1]NOMBRE!G3,[1]NOMBRE!H3,")")</f>
        <v>ESTABLECIMIENTO/ESTRATEGIA:  ()</v>
      </c>
    </row>
    <row r="4" spans="1:96" x14ac:dyDescent="0.25">
      <c r="A4" s="1" t="str">
        <f>CONCATENATE("MES: ",[1]NOMBRE!B6, " (",[1]NOMBRE!C6,[1]NOMBRE!D6,")")</f>
        <v>MES:  ()</v>
      </c>
    </row>
    <row r="5" spans="1:96" x14ac:dyDescent="0.25">
      <c r="A5" s="1" t="str">
        <f>CONCATENATE("AÑO: ",[1]NOMBRE!B7)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9" t="s">
        <v>3</v>
      </c>
      <c r="B9" s="10"/>
      <c r="C9" s="11"/>
      <c r="D9" s="12" t="s">
        <v>4</v>
      </c>
      <c r="E9" s="13" t="s">
        <v>5</v>
      </c>
      <c r="F9" s="14"/>
      <c r="G9" s="14"/>
      <c r="H9" s="14"/>
      <c r="I9" s="15"/>
      <c r="J9" s="16" t="s">
        <v>6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8"/>
      <c r="Y9" s="17" t="s">
        <v>7</v>
      </c>
      <c r="Z9" s="17"/>
      <c r="AA9" s="18"/>
      <c r="AB9" s="19" t="s">
        <v>8</v>
      </c>
      <c r="AC9" s="20" t="s">
        <v>9</v>
      </c>
      <c r="AD9" s="20" t="s">
        <v>10</v>
      </c>
      <c r="AE9" s="21" t="s">
        <v>11</v>
      </c>
      <c r="AF9" s="14" t="s">
        <v>12</v>
      </c>
      <c r="AG9" s="15"/>
      <c r="AH9" s="22" t="s">
        <v>13</v>
      </c>
      <c r="AI9" s="22" t="s">
        <v>14</v>
      </c>
    </row>
    <row r="10" spans="1:96" s="23" customFormat="1" ht="30" customHeight="1" x14ac:dyDescent="0.15">
      <c r="A10" s="24"/>
      <c r="B10" s="25"/>
      <c r="C10" s="26"/>
      <c r="D10" s="27"/>
      <c r="E10" s="28" t="s">
        <v>15</v>
      </c>
      <c r="F10" s="29" t="s">
        <v>16</v>
      </c>
      <c r="G10" s="29" t="s">
        <v>17</v>
      </c>
      <c r="H10" s="30" t="s">
        <v>18</v>
      </c>
      <c r="I10" s="31" t="s">
        <v>19</v>
      </c>
      <c r="J10" s="32" t="s">
        <v>20</v>
      </c>
      <c r="K10" s="30" t="s">
        <v>21</v>
      </c>
      <c r="L10" s="30" t="s">
        <v>22</v>
      </c>
      <c r="M10" s="30" t="s">
        <v>23</v>
      </c>
      <c r="N10" s="30" t="s">
        <v>24</v>
      </c>
      <c r="O10" s="30" t="s">
        <v>25</v>
      </c>
      <c r="P10" s="30" t="s">
        <v>26</v>
      </c>
      <c r="Q10" s="30" t="s">
        <v>27</v>
      </c>
      <c r="R10" s="30" t="s">
        <v>28</v>
      </c>
      <c r="S10" s="30" t="s">
        <v>29</v>
      </c>
      <c r="T10" s="30" t="s">
        <v>30</v>
      </c>
      <c r="U10" s="30" t="s">
        <v>31</v>
      </c>
      <c r="V10" s="30" t="s">
        <v>32</v>
      </c>
      <c r="W10" s="30" t="s">
        <v>33</v>
      </c>
      <c r="X10" s="33" t="s">
        <v>34</v>
      </c>
      <c r="Y10" s="34" t="s">
        <v>35</v>
      </c>
      <c r="Z10" s="35" t="s">
        <v>36</v>
      </c>
      <c r="AA10" s="33" t="s">
        <v>37</v>
      </c>
      <c r="AB10" s="36"/>
      <c r="AC10" s="37"/>
      <c r="AD10" s="37"/>
      <c r="AE10" s="38"/>
      <c r="AF10" s="32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41" t="s">
        <v>40</v>
      </c>
      <c r="B11" s="42" t="s">
        <v>41</v>
      </c>
      <c r="C11" s="43"/>
      <c r="D11" s="44">
        <f>SUM(E11:G11)</f>
        <v>0</v>
      </c>
      <c r="E11" s="45">
        <f>SUM(ENERO:DICIEMBRE!E11)</f>
        <v>0</v>
      </c>
      <c r="F11" s="45">
        <f>SUM(ENERO:DICIEMBRE!F11)</f>
        <v>0</v>
      </c>
      <c r="G11" s="45">
        <f>SUM(ENERO:DICIEMBRE!G11)</f>
        <v>0</v>
      </c>
      <c r="H11" s="47"/>
      <c r="I11" s="48"/>
      <c r="J11" s="47"/>
      <c r="K11" s="49"/>
      <c r="L11" s="49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45">
        <f>SUM(ENERO:DICIEMBRE!Y11)</f>
        <v>0</v>
      </c>
      <c r="Z11" s="49"/>
      <c r="AA11" s="51"/>
      <c r="AB11" s="52"/>
      <c r="AC11" s="45">
        <f>SUM(ENERO:DICIEMBRE!AC11)</f>
        <v>0</v>
      </c>
      <c r="AD11" s="45">
        <f>SUM(ENERO:DICIEMBRE!AD11)</f>
        <v>0</v>
      </c>
      <c r="AE11" s="45">
        <f>SUM(ENERO:DICIEMBRE!AE11)</f>
        <v>0</v>
      </c>
      <c r="AF11" s="45">
        <f>SUM(ENERO:DICIEMBRE!AF11)</f>
        <v>0</v>
      </c>
      <c r="AG11" s="45">
        <f>SUM(ENERO:DICIEMBRE!AG11)</f>
        <v>0</v>
      </c>
      <c r="AH11" s="45">
        <f>SUM(ENERO:DICIEMBRE!AH11)</f>
        <v>0</v>
      </c>
      <c r="AI11" s="45">
        <f>SUM(ENERO:DICIEMBRE!AI11)</f>
        <v>0</v>
      </c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41" t="s">
        <v>42</v>
      </c>
      <c r="C12" s="63" t="s">
        <v>43</v>
      </c>
      <c r="D12" s="64">
        <f>SUM(E12:X12)</f>
        <v>0</v>
      </c>
      <c r="E12" s="45">
        <f>SUM(ENERO:DICIEMBRE!E12)</f>
        <v>0</v>
      </c>
      <c r="F12" s="45">
        <f>SUM(ENERO:DICIEMBRE!F12)</f>
        <v>0</v>
      </c>
      <c r="G12" s="45">
        <f>SUM(ENERO:DICIEMBRE!G12)</f>
        <v>0</v>
      </c>
      <c r="H12" s="45">
        <f>SUM(ENERO:DICIEMBRE!H12)</f>
        <v>0</v>
      </c>
      <c r="I12" s="45">
        <f>SUM(ENERO:DICIEMBRE!I12)</f>
        <v>0</v>
      </c>
      <c r="J12" s="45">
        <f>SUM(ENERO:DICIEMBRE!J12)</f>
        <v>0</v>
      </c>
      <c r="K12" s="45">
        <f>SUM(ENERO:DICIEMBRE!K12)</f>
        <v>0</v>
      </c>
      <c r="L12" s="45">
        <f>SUM(ENERO:DICIEMBRE!L12)</f>
        <v>0</v>
      </c>
      <c r="M12" s="45">
        <f>SUM(ENERO:DICIEMBRE!M12)</f>
        <v>0</v>
      </c>
      <c r="N12" s="45">
        <f>SUM(ENERO:DICIEMBRE!N12)</f>
        <v>0</v>
      </c>
      <c r="O12" s="45">
        <f>SUM(ENERO:DICIEMBRE!O12)</f>
        <v>0</v>
      </c>
      <c r="P12" s="45">
        <f>SUM(ENERO:DICIEMBRE!P12)</f>
        <v>0</v>
      </c>
      <c r="Q12" s="45">
        <f>SUM(ENERO:DICIEMBRE!Q12)</f>
        <v>0</v>
      </c>
      <c r="R12" s="45">
        <f>SUM(ENERO:DICIEMBRE!R12)</f>
        <v>0</v>
      </c>
      <c r="S12" s="45">
        <f>SUM(ENERO:DICIEMBRE!S12)</f>
        <v>0</v>
      </c>
      <c r="T12" s="45">
        <f>SUM(ENERO:DICIEMBRE!T12)</f>
        <v>0</v>
      </c>
      <c r="U12" s="45">
        <f>SUM(ENERO:DICIEMBRE!U12)</f>
        <v>0</v>
      </c>
      <c r="V12" s="45">
        <f>SUM(ENERO:DICIEMBRE!V12)</f>
        <v>0</v>
      </c>
      <c r="W12" s="45">
        <f>SUM(ENERO:DICIEMBRE!W12)</f>
        <v>0</v>
      </c>
      <c r="X12" s="45">
        <f>SUM(ENERO:DICIEMBRE!X12)</f>
        <v>0</v>
      </c>
      <c r="Y12" s="45">
        <f>SUM(ENERO:DICIEMBRE!Y12)</f>
        <v>0</v>
      </c>
      <c r="Z12" s="66"/>
      <c r="AA12" s="67"/>
      <c r="AB12" s="45">
        <f>SUM(ENERO:DICIEMBRE!AB12)</f>
        <v>0</v>
      </c>
      <c r="AC12" s="45">
        <f>SUM(ENERO:DICIEMBRE!AC12)</f>
        <v>0</v>
      </c>
      <c r="AD12" s="45">
        <f>SUM(ENERO:DICIEMBRE!AD12)</f>
        <v>0</v>
      </c>
      <c r="AE12" s="45">
        <f>SUM(ENERO:DICIEMBRE!AE12)</f>
        <v>0</v>
      </c>
      <c r="AF12" s="45">
        <f>SUM(ENERO:DICIEMBRE!AF12)</f>
        <v>0</v>
      </c>
      <c r="AG12" s="45">
        <f>SUM(ENERO:DICIEMBRE!AG12)</f>
        <v>0</v>
      </c>
      <c r="AH12" s="45">
        <f>SUM(ENERO:DICIEMBRE!AH12)</f>
        <v>0</v>
      </c>
      <c r="AI12" s="45">
        <f>SUM(ENERO:DICIEMBRE!AI12)</f>
        <v>0</v>
      </c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45">
        <f>SUM(ENERO:DICIEMBRE!E13)</f>
        <v>0</v>
      </c>
      <c r="F13" s="45">
        <f>SUM(ENERO:DICIEMBRE!F13)</f>
        <v>0</v>
      </c>
      <c r="G13" s="45">
        <f>SUM(ENERO:DICIEMBRE!G13)</f>
        <v>0</v>
      </c>
      <c r="H13" s="45">
        <f>SUM(ENERO:DICIEMBRE!H13)</f>
        <v>0</v>
      </c>
      <c r="I13" s="45">
        <f>SUM(ENERO:DICIEMBRE!I13)</f>
        <v>0</v>
      </c>
      <c r="J13" s="45">
        <f>SUM(ENERO:DICIEMBRE!J13)</f>
        <v>0</v>
      </c>
      <c r="K13" s="45">
        <f>SUM(ENERO:DICIEMBRE!K13)</f>
        <v>0</v>
      </c>
      <c r="L13" s="45">
        <f>SUM(ENERO:DICIEMBRE!L13)</f>
        <v>0</v>
      </c>
      <c r="M13" s="45">
        <f>SUM(ENERO:DICIEMBRE!M13)</f>
        <v>0</v>
      </c>
      <c r="N13" s="45">
        <f>SUM(ENERO:DICIEMBRE!N13)</f>
        <v>0</v>
      </c>
      <c r="O13" s="45">
        <f>SUM(ENERO:DICIEMBRE!O13)</f>
        <v>0</v>
      </c>
      <c r="P13" s="45">
        <f>SUM(ENERO:DICIEMBRE!P13)</f>
        <v>0</v>
      </c>
      <c r="Q13" s="45">
        <f>SUM(ENERO:DICIEMBRE!Q13)</f>
        <v>0</v>
      </c>
      <c r="R13" s="45">
        <f>SUM(ENERO:DICIEMBRE!R13)</f>
        <v>0</v>
      </c>
      <c r="S13" s="45">
        <f>SUM(ENERO:DICIEMBRE!S13)</f>
        <v>0</v>
      </c>
      <c r="T13" s="45">
        <f>SUM(ENERO:DICIEMBRE!T13)</f>
        <v>0</v>
      </c>
      <c r="U13" s="45">
        <f>SUM(ENERO:DICIEMBRE!U13)</f>
        <v>0</v>
      </c>
      <c r="V13" s="45">
        <f>SUM(ENERO:DICIEMBRE!V13)</f>
        <v>0</v>
      </c>
      <c r="W13" s="45">
        <f>SUM(ENERO:DICIEMBRE!W13)</f>
        <v>0</v>
      </c>
      <c r="X13" s="45">
        <f>SUM(ENERO:DICIEMBRE!X13)</f>
        <v>0</v>
      </c>
      <c r="Y13" s="45">
        <f>SUM(ENERO:DICIEMBRE!Y13)</f>
        <v>0</v>
      </c>
      <c r="Z13" s="76"/>
      <c r="AA13" s="77"/>
      <c r="AB13" s="45">
        <f>SUM(ENERO:DICIEMBRE!AB13)</f>
        <v>0</v>
      </c>
      <c r="AC13" s="45">
        <f>SUM(ENERO:DICIEMBRE!AC13)</f>
        <v>0</v>
      </c>
      <c r="AD13" s="45">
        <f>SUM(ENERO:DICIEMBRE!AD13)</f>
        <v>0</v>
      </c>
      <c r="AE13" s="45">
        <f>SUM(ENERO:DICIEMBRE!AE13)</f>
        <v>0</v>
      </c>
      <c r="AF13" s="45">
        <f>SUM(ENERO:DICIEMBRE!AF13)</f>
        <v>0</v>
      </c>
      <c r="AG13" s="45">
        <f>SUM(ENERO:DICIEMBRE!AG13)</f>
        <v>0</v>
      </c>
      <c r="AH13" s="45">
        <f>SUM(ENERO:DICIEMBRE!AH13)</f>
        <v>0</v>
      </c>
      <c r="AI13" s="45">
        <f>SUM(ENERO:DICIEMBRE!AI13)</f>
        <v>0</v>
      </c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45">
        <f>SUM(ENERO:DICIEMBRE!E14)</f>
        <v>0</v>
      </c>
      <c r="F14" s="45">
        <f>SUM(ENERO:DICIEMBRE!F14)</f>
        <v>0</v>
      </c>
      <c r="G14" s="45">
        <f>SUM(ENERO:DICIEMBRE!G14)</f>
        <v>0</v>
      </c>
      <c r="H14" s="45">
        <f>SUM(ENERO:DICIEMBRE!H14)</f>
        <v>0</v>
      </c>
      <c r="I14" s="45">
        <f>SUM(ENERO:DICIEMBRE!I14)</f>
        <v>0</v>
      </c>
      <c r="J14" s="45">
        <f>SUM(ENERO:DICIEMBRE!J14)</f>
        <v>0</v>
      </c>
      <c r="K14" s="45">
        <f>SUM(ENERO:DICIEMBRE!K14)</f>
        <v>0</v>
      </c>
      <c r="L14" s="45">
        <f>SUM(ENERO:DICIEMBRE!L14)</f>
        <v>0</v>
      </c>
      <c r="M14" s="45">
        <f>SUM(ENERO:DICIEMBRE!M14)</f>
        <v>0</v>
      </c>
      <c r="N14" s="45">
        <f>SUM(ENERO:DICIEMBRE!N14)</f>
        <v>0</v>
      </c>
      <c r="O14" s="45">
        <f>SUM(ENERO:DICIEMBRE!O14)</f>
        <v>0</v>
      </c>
      <c r="P14" s="45">
        <f>SUM(ENERO:DICIEMBRE!P14)</f>
        <v>0</v>
      </c>
      <c r="Q14" s="45">
        <f>SUM(ENERO:DICIEMBRE!Q14)</f>
        <v>0</v>
      </c>
      <c r="R14" s="45">
        <f>SUM(ENERO:DICIEMBRE!R14)</f>
        <v>0</v>
      </c>
      <c r="S14" s="45">
        <f>SUM(ENERO:DICIEMBRE!S14)</f>
        <v>0</v>
      </c>
      <c r="T14" s="45">
        <f>SUM(ENERO:DICIEMBRE!T14)</f>
        <v>0</v>
      </c>
      <c r="U14" s="45">
        <f>SUM(ENERO:DICIEMBRE!U14)</f>
        <v>0</v>
      </c>
      <c r="V14" s="45">
        <f>SUM(ENERO:DICIEMBRE!V14)</f>
        <v>0</v>
      </c>
      <c r="W14" s="45">
        <f>SUM(ENERO:DICIEMBRE!W14)</f>
        <v>0</v>
      </c>
      <c r="X14" s="45">
        <f>SUM(ENERO:DICIEMBRE!X14)</f>
        <v>0</v>
      </c>
      <c r="Y14" s="45">
        <f>SUM(ENERO:DICIEMBRE!Y14)</f>
        <v>0</v>
      </c>
      <c r="Z14" s="76"/>
      <c r="AA14" s="77"/>
      <c r="AB14" s="45">
        <f>SUM(ENERO:DICIEMBRE!AB14)</f>
        <v>0</v>
      </c>
      <c r="AC14" s="45">
        <f>SUM(ENERO:DICIEMBRE!AC14)</f>
        <v>0</v>
      </c>
      <c r="AD14" s="45">
        <f>SUM(ENERO:DICIEMBRE!AD14)</f>
        <v>0</v>
      </c>
      <c r="AE14" s="45">
        <f>SUM(ENERO:DICIEMBRE!AE14)</f>
        <v>0</v>
      </c>
      <c r="AF14" s="45">
        <f>SUM(ENERO:DICIEMBRE!AF14)</f>
        <v>0</v>
      </c>
      <c r="AG14" s="45">
        <f>SUM(ENERO:DICIEMBRE!AG14)</f>
        <v>0</v>
      </c>
      <c r="AH14" s="45">
        <f>SUM(ENERO:DICIEMBRE!AH14)</f>
        <v>0</v>
      </c>
      <c r="AI14" s="45">
        <f>SUM(ENERO:DICIEMBRE!AI14)</f>
        <v>0</v>
      </c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45">
        <f>SUM(ENERO:DICIEMBRE!E15)</f>
        <v>0</v>
      </c>
      <c r="F15" s="45">
        <f>SUM(ENERO:DICIEMBRE!F15)</f>
        <v>0</v>
      </c>
      <c r="G15" s="45">
        <f>SUM(ENERO:DICIEMBRE!G15)</f>
        <v>0</v>
      </c>
      <c r="H15" s="45">
        <f>SUM(ENERO:DICIEMBRE!H15)</f>
        <v>0</v>
      </c>
      <c r="I15" s="45">
        <f>SUM(ENERO:DICIEMBRE!I15)</f>
        <v>0</v>
      </c>
      <c r="J15" s="45">
        <f>SUM(ENERO:DICIEMBRE!J15)</f>
        <v>0</v>
      </c>
      <c r="K15" s="45">
        <f>SUM(ENERO:DICIEMBRE!K15)</f>
        <v>0</v>
      </c>
      <c r="L15" s="45">
        <f>SUM(ENERO:DICIEMBRE!L15)</f>
        <v>0</v>
      </c>
      <c r="M15" s="45">
        <f>SUM(ENERO:DICIEMBRE!M15)</f>
        <v>0</v>
      </c>
      <c r="N15" s="45">
        <f>SUM(ENERO:DICIEMBRE!N15)</f>
        <v>0</v>
      </c>
      <c r="O15" s="45">
        <f>SUM(ENERO:DICIEMBRE!O15)</f>
        <v>0</v>
      </c>
      <c r="P15" s="45">
        <f>SUM(ENERO:DICIEMBRE!P15)</f>
        <v>0</v>
      </c>
      <c r="Q15" s="45">
        <f>SUM(ENERO:DICIEMBRE!Q15)</f>
        <v>0</v>
      </c>
      <c r="R15" s="45">
        <f>SUM(ENERO:DICIEMBRE!R15)</f>
        <v>0</v>
      </c>
      <c r="S15" s="45">
        <f>SUM(ENERO:DICIEMBRE!S15)</f>
        <v>0</v>
      </c>
      <c r="T15" s="45">
        <f>SUM(ENERO:DICIEMBRE!T15)</f>
        <v>0</v>
      </c>
      <c r="U15" s="45">
        <f>SUM(ENERO:DICIEMBRE!U15)</f>
        <v>0</v>
      </c>
      <c r="V15" s="45">
        <f>SUM(ENERO:DICIEMBRE!V15)</f>
        <v>0</v>
      </c>
      <c r="W15" s="45">
        <f>SUM(ENERO:DICIEMBRE!W15)</f>
        <v>0</v>
      </c>
      <c r="X15" s="45">
        <f>SUM(ENERO:DICIEMBRE!X15)</f>
        <v>0</v>
      </c>
      <c r="Y15" s="45">
        <f>SUM(ENERO:DICIEMBRE!Y15)</f>
        <v>0</v>
      </c>
      <c r="Z15" s="95"/>
      <c r="AA15" s="96"/>
      <c r="AB15" s="45">
        <f>SUM(ENERO:DICIEMBRE!AB15)</f>
        <v>0</v>
      </c>
      <c r="AC15" s="45">
        <f>SUM(ENERO:DICIEMBRE!AC15)</f>
        <v>0</v>
      </c>
      <c r="AD15" s="45">
        <f>SUM(ENERO:DICIEMBRE!AD15)</f>
        <v>0</v>
      </c>
      <c r="AE15" s="45">
        <f>SUM(ENERO:DICIEMBRE!AE15)</f>
        <v>0</v>
      </c>
      <c r="AF15" s="45">
        <f>SUM(ENERO:DICIEMBRE!AF15)</f>
        <v>0</v>
      </c>
      <c r="AG15" s="45">
        <f>SUM(ENERO:DICIEMBRE!AG15)</f>
        <v>0</v>
      </c>
      <c r="AH15" s="45">
        <f>SUM(ENERO:DICIEMBRE!AH15)</f>
        <v>0</v>
      </c>
      <c r="AI15" s="45">
        <f>SUM(ENERO:DICIEMBRE!AI15)</f>
        <v>0</v>
      </c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45">
        <f>SUM(ENERO:DICIEMBRE!E16)</f>
        <v>0</v>
      </c>
      <c r="F16" s="45">
        <f>SUM(ENERO:DICIEMBRE!F16)</f>
        <v>0</v>
      </c>
      <c r="G16" s="45">
        <f>SUM(ENERO:DICIEMBRE!G16)</f>
        <v>0</v>
      </c>
      <c r="H16" s="45">
        <f>SUM(ENERO:DICIEMBRE!H16)</f>
        <v>0</v>
      </c>
      <c r="I16" s="45">
        <f>SUM(ENERO:DICIEMBRE!I16)</f>
        <v>0</v>
      </c>
      <c r="J16" s="45">
        <f>SUM(ENERO:DICIEMBRE!J16)</f>
        <v>0</v>
      </c>
      <c r="K16" s="45">
        <f>SUM(ENERO:DICIEMBRE!K16)</f>
        <v>0</v>
      </c>
      <c r="L16" s="45">
        <f>SUM(ENERO:DICIEMBRE!L16)</f>
        <v>0</v>
      </c>
      <c r="M16" s="45">
        <f>SUM(ENERO:DICIEMBRE!M16)</f>
        <v>0</v>
      </c>
      <c r="N16" s="45">
        <f>SUM(ENERO:DICIEMBRE!N16)</f>
        <v>0</v>
      </c>
      <c r="O16" s="45">
        <f>SUM(ENERO:DICIEMBRE!O16)</f>
        <v>0</v>
      </c>
      <c r="P16" s="45">
        <f>SUM(ENERO:DICIEMBRE!P16)</f>
        <v>0</v>
      </c>
      <c r="Q16" s="45">
        <f>SUM(ENERO:DICIEMBRE!Q16)</f>
        <v>0</v>
      </c>
      <c r="R16" s="45">
        <f>SUM(ENERO:DICIEMBRE!R16)</f>
        <v>0</v>
      </c>
      <c r="S16" s="45">
        <f>SUM(ENERO:DICIEMBRE!S16)</f>
        <v>0</v>
      </c>
      <c r="T16" s="45">
        <f>SUM(ENERO:DICIEMBRE!T16)</f>
        <v>0</v>
      </c>
      <c r="U16" s="45">
        <f>SUM(ENERO:DICIEMBRE!U16)</f>
        <v>0</v>
      </c>
      <c r="V16" s="45">
        <f>SUM(ENERO:DICIEMBRE!V16)</f>
        <v>0</v>
      </c>
      <c r="W16" s="45">
        <f>SUM(ENERO:DICIEMBRE!W16)</f>
        <v>0</v>
      </c>
      <c r="X16" s="45">
        <f>SUM(ENERO:DICIEMBRE!X16)</f>
        <v>0</v>
      </c>
      <c r="Y16" s="45">
        <f>SUM(ENERO:DICIEMBRE!Y16)</f>
        <v>0</v>
      </c>
      <c r="Z16" s="105"/>
      <c r="AA16" s="106"/>
      <c r="AB16" s="45">
        <f>SUM(ENERO:DICIEMBRE!AB16)</f>
        <v>0</v>
      </c>
      <c r="AC16" s="45">
        <f>SUM(ENERO:DICIEMBRE!AC16)</f>
        <v>0</v>
      </c>
      <c r="AD16" s="45">
        <f>SUM(ENERO:DICIEMBRE!AD16)</f>
        <v>0</v>
      </c>
      <c r="AE16" s="45">
        <f>SUM(ENERO:DICIEMBRE!AE16)</f>
        <v>0</v>
      </c>
      <c r="AF16" s="45">
        <f>SUM(ENERO:DICIEMBRE!AF16)</f>
        <v>0</v>
      </c>
      <c r="AG16" s="45">
        <f>SUM(ENERO:DICIEMBRE!AG16)</f>
        <v>0</v>
      </c>
      <c r="AH16" s="45">
        <f>SUM(ENERO:DICIEMBRE!AH16)</f>
        <v>0</v>
      </c>
      <c r="AI16" s="45">
        <f>SUM(ENERO:DICIEMBRE!AI16)</f>
        <v>0</v>
      </c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45">
        <f>SUM(ENERO:DICIEMBRE!E17)</f>
        <v>0</v>
      </c>
      <c r="F17" s="45">
        <f>SUM(ENERO:DICIEMBRE!F17)</f>
        <v>0</v>
      </c>
      <c r="G17" s="45">
        <f>SUM(ENERO:DICIEMBRE!G17)</f>
        <v>0</v>
      </c>
      <c r="H17" s="45">
        <f>SUM(ENERO:DICIEMBRE!H17)</f>
        <v>0</v>
      </c>
      <c r="I17" s="45">
        <f>SUM(ENERO:DICIEMBRE!I17)</f>
        <v>0</v>
      </c>
      <c r="J17" s="45">
        <f>SUM(ENERO:DICIEMBRE!J17)</f>
        <v>0</v>
      </c>
      <c r="K17" s="45">
        <f>SUM(ENERO:DICIEMBRE!K17)</f>
        <v>0</v>
      </c>
      <c r="L17" s="45">
        <f>SUM(ENERO:DICIEMBRE!L17)</f>
        <v>0</v>
      </c>
      <c r="M17" s="45">
        <f>SUM(ENERO:DICIEMBRE!M17)</f>
        <v>0</v>
      </c>
      <c r="N17" s="45">
        <f>SUM(ENERO:DICIEMBRE!N17)</f>
        <v>0</v>
      </c>
      <c r="O17" s="45">
        <f>SUM(ENERO:DICIEMBRE!O17)</f>
        <v>0</v>
      </c>
      <c r="P17" s="45">
        <f>SUM(ENERO:DICIEMBRE!P17)</f>
        <v>0</v>
      </c>
      <c r="Q17" s="45">
        <f>SUM(ENERO:DICIEMBRE!Q17)</f>
        <v>0</v>
      </c>
      <c r="R17" s="45">
        <f>SUM(ENERO:DICIEMBRE!R17)</f>
        <v>0</v>
      </c>
      <c r="S17" s="45">
        <f>SUM(ENERO:DICIEMBRE!S17)</f>
        <v>0</v>
      </c>
      <c r="T17" s="45">
        <f>SUM(ENERO:DICIEMBRE!T17)</f>
        <v>0</v>
      </c>
      <c r="U17" s="45">
        <f>SUM(ENERO:DICIEMBRE!U17)</f>
        <v>0</v>
      </c>
      <c r="V17" s="45">
        <f>SUM(ENERO:DICIEMBRE!V17)</f>
        <v>0</v>
      </c>
      <c r="W17" s="45">
        <f>SUM(ENERO:DICIEMBRE!W17)</f>
        <v>0</v>
      </c>
      <c r="X17" s="45">
        <f>SUM(ENERO:DICIEMBRE!X17)</f>
        <v>0</v>
      </c>
      <c r="Y17" s="45">
        <f>SUM(ENERO:DICIEMBRE!Y17)</f>
        <v>0</v>
      </c>
      <c r="Z17" s="76"/>
      <c r="AA17" s="77"/>
      <c r="AB17" s="45">
        <f>SUM(ENERO:DICIEMBRE!AB17)</f>
        <v>0</v>
      </c>
      <c r="AC17" s="45">
        <f>SUM(ENERO:DICIEMBRE!AC17)</f>
        <v>0</v>
      </c>
      <c r="AD17" s="45">
        <f>SUM(ENERO:DICIEMBRE!AD17)</f>
        <v>0</v>
      </c>
      <c r="AE17" s="45">
        <f>SUM(ENERO:DICIEMBRE!AE17)</f>
        <v>0</v>
      </c>
      <c r="AF17" s="45">
        <f>SUM(ENERO:DICIEMBRE!AF17)</f>
        <v>0</v>
      </c>
      <c r="AG17" s="45">
        <f>SUM(ENERO:DICIEMBRE!AG17)</f>
        <v>0</v>
      </c>
      <c r="AH17" s="45">
        <f>SUM(ENERO:DICIEMBRE!AH17)</f>
        <v>0</v>
      </c>
      <c r="AI17" s="45">
        <f>SUM(ENERO:DICIEMBRE!AI17)</f>
        <v>0</v>
      </c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45">
        <f>SUM(ENERO:DICIEMBRE!E18)</f>
        <v>0</v>
      </c>
      <c r="F18" s="45">
        <f>SUM(ENERO:DICIEMBRE!F18)</f>
        <v>0</v>
      </c>
      <c r="G18" s="45">
        <f>SUM(ENERO:DICIEMBRE!G18)</f>
        <v>0</v>
      </c>
      <c r="H18" s="45">
        <f>SUM(ENERO:DICIEMBRE!H18)</f>
        <v>0</v>
      </c>
      <c r="I18" s="45">
        <f>SUM(ENERO:DICIEMBRE!I18)</f>
        <v>0</v>
      </c>
      <c r="J18" s="45">
        <f>SUM(ENERO:DICIEMBRE!J18)</f>
        <v>0</v>
      </c>
      <c r="K18" s="45">
        <f>SUM(ENERO:DICIEMBRE!K18)</f>
        <v>0</v>
      </c>
      <c r="L18" s="45">
        <f>SUM(ENERO:DICIEMBRE!L18)</f>
        <v>0</v>
      </c>
      <c r="M18" s="45">
        <f>SUM(ENERO:DICIEMBRE!M18)</f>
        <v>0</v>
      </c>
      <c r="N18" s="45">
        <f>SUM(ENERO:DICIEMBRE!N18)</f>
        <v>0</v>
      </c>
      <c r="O18" s="45">
        <f>SUM(ENERO:DICIEMBRE!O18)</f>
        <v>0</v>
      </c>
      <c r="P18" s="45">
        <f>SUM(ENERO:DICIEMBRE!P18)</f>
        <v>0</v>
      </c>
      <c r="Q18" s="45">
        <f>SUM(ENERO:DICIEMBRE!Q18)</f>
        <v>0</v>
      </c>
      <c r="R18" s="45">
        <f>SUM(ENERO:DICIEMBRE!R18)</f>
        <v>0</v>
      </c>
      <c r="S18" s="45">
        <f>SUM(ENERO:DICIEMBRE!S18)</f>
        <v>0</v>
      </c>
      <c r="T18" s="45">
        <f>SUM(ENERO:DICIEMBRE!T18)</f>
        <v>0</v>
      </c>
      <c r="U18" s="45">
        <f>SUM(ENERO:DICIEMBRE!U18)</f>
        <v>0</v>
      </c>
      <c r="V18" s="45">
        <f>SUM(ENERO:DICIEMBRE!V18)</f>
        <v>0</v>
      </c>
      <c r="W18" s="45">
        <f>SUM(ENERO:DICIEMBRE!W18)</f>
        <v>0</v>
      </c>
      <c r="X18" s="45">
        <f>SUM(ENERO:DICIEMBRE!X18)</f>
        <v>0</v>
      </c>
      <c r="Y18" s="45">
        <f>SUM(ENERO:DICIEMBRE!Y18)</f>
        <v>0</v>
      </c>
      <c r="Z18" s="76"/>
      <c r="AA18" s="77"/>
      <c r="AB18" s="45">
        <f>SUM(ENERO:DICIEMBRE!AB18)</f>
        <v>0</v>
      </c>
      <c r="AC18" s="45">
        <f>SUM(ENERO:DICIEMBRE!AC18)</f>
        <v>0</v>
      </c>
      <c r="AD18" s="45">
        <f>SUM(ENERO:DICIEMBRE!AD18)</f>
        <v>0</v>
      </c>
      <c r="AE18" s="45">
        <f>SUM(ENERO:DICIEMBRE!AE18)</f>
        <v>0</v>
      </c>
      <c r="AF18" s="45">
        <f>SUM(ENERO:DICIEMBRE!AF18)</f>
        <v>0</v>
      </c>
      <c r="AG18" s="45">
        <f>SUM(ENERO:DICIEMBRE!AG18)</f>
        <v>0</v>
      </c>
      <c r="AH18" s="45">
        <f>SUM(ENERO:DICIEMBRE!AH18)</f>
        <v>0</v>
      </c>
      <c r="AI18" s="45">
        <f>SUM(ENERO:DICIEMBRE!AI18)</f>
        <v>0</v>
      </c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45">
        <f>SUM(ENERO:DICIEMBRE!E19)</f>
        <v>0</v>
      </c>
      <c r="F19" s="45">
        <f>SUM(ENERO:DICIEMBRE!F19)</f>
        <v>0</v>
      </c>
      <c r="G19" s="45">
        <f>SUM(ENERO:DICIEMBRE!G19)</f>
        <v>0</v>
      </c>
      <c r="H19" s="45">
        <f>SUM(ENERO:DICIEMBRE!H19)</f>
        <v>0</v>
      </c>
      <c r="I19" s="45">
        <f>SUM(ENERO:DICIEMBRE!I19)</f>
        <v>0</v>
      </c>
      <c r="J19" s="45">
        <f>SUM(ENERO:DICIEMBRE!J19)</f>
        <v>0</v>
      </c>
      <c r="K19" s="45">
        <f>SUM(ENERO:DICIEMBRE!K19)</f>
        <v>0</v>
      </c>
      <c r="L19" s="45">
        <f>SUM(ENERO:DICIEMBRE!L19)</f>
        <v>0</v>
      </c>
      <c r="M19" s="45">
        <f>SUM(ENERO:DICIEMBRE!M19)</f>
        <v>0</v>
      </c>
      <c r="N19" s="45">
        <f>SUM(ENERO:DICIEMBRE!N19)</f>
        <v>0</v>
      </c>
      <c r="O19" s="45">
        <f>SUM(ENERO:DICIEMBRE!O19)</f>
        <v>0</v>
      </c>
      <c r="P19" s="45">
        <f>SUM(ENERO:DICIEMBRE!P19)</f>
        <v>0</v>
      </c>
      <c r="Q19" s="45">
        <f>SUM(ENERO:DICIEMBRE!Q19)</f>
        <v>0</v>
      </c>
      <c r="R19" s="45">
        <f>SUM(ENERO:DICIEMBRE!R19)</f>
        <v>0</v>
      </c>
      <c r="S19" s="45">
        <f>SUM(ENERO:DICIEMBRE!S19)</f>
        <v>0</v>
      </c>
      <c r="T19" s="45">
        <f>SUM(ENERO:DICIEMBRE!T19)</f>
        <v>0</v>
      </c>
      <c r="U19" s="45">
        <f>SUM(ENERO:DICIEMBRE!U19)</f>
        <v>0</v>
      </c>
      <c r="V19" s="45">
        <f>SUM(ENERO:DICIEMBRE!V19)</f>
        <v>0</v>
      </c>
      <c r="W19" s="45">
        <f>SUM(ENERO:DICIEMBRE!W19)</f>
        <v>0</v>
      </c>
      <c r="X19" s="45">
        <f>SUM(ENERO:DICIEMBRE!X19)</f>
        <v>0</v>
      </c>
      <c r="Y19" s="45">
        <f>SUM(ENERO:DICIEMBRE!Y19)</f>
        <v>0</v>
      </c>
      <c r="Z19" s="45">
        <f>SUM(ENERO:DICIEMBRE!Z19)</f>
        <v>0</v>
      </c>
      <c r="AA19" s="45">
        <f>SUM(ENERO:DICIEMBRE!AA19)</f>
        <v>0</v>
      </c>
      <c r="AB19" s="45">
        <f>SUM(ENERO:DICIEMBRE!AB19)</f>
        <v>0</v>
      </c>
      <c r="AC19" s="45">
        <f>SUM(ENERO:DICIEMBRE!AC19)</f>
        <v>0</v>
      </c>
      <c r="AD19" s="45">
        <f>SUM(ENERO:DICIEMBRE!AD19)</f>
        <v>0</v>
      </c>
      <c r="AE19" s="45">
        <f>SUM(ENERO:DICIEMBRE!AE19)</f>
        <v>0</v>
      </c>
      <c r="AF19" s="45">
        <f>SUM(ENERO:DICIEMBRE!AF19)</f>
        <v>0</v>
      </c>
      <c r="AG19" s="45">
        <f>SUM(ENERO:DICIEMBRE!AG19)</f>
        <v>0</v>
      </c>
      <c r="AH19" s="45">
        <f>SUM(ENERO:DICIEMBRE!AH19)</f>
        <v>0</v>
      </c>
      <c r="AI19" s="45">
        <f>SUM(ENERO:DICIEMBRE!AI19)</f>
        <v>0</v>
      </c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123" t="s">
        <v>51</v>
      </c>
      <c r="C20" s="124" t="s">
        <v>52</v>
      </c>
      <c r="D20" s="64">
        <f t="shared" si="13"/>
        <v>0</v>
      </c>
      <c r="E20" s="125"/>
      <c r="F20" s="126"/>
      <c r="G20" s="126"/>
      <c r="H20" s="126"/>
      <c r="I20" s="127"/>
      <c r="J20" s="45">
        <f>SUM(ENERO:DICIEMBRE!J20)</f>
        <v>0</v>
      </c>
      <c r="K20" s="45">
        <f>SUM(ENERO:DICIEMBRE!K20)</f>
        <v>0</v>
      </c>
      <c r="L20" s="45">
        <f>SUM(ENERO:DICIEMBRE!L20)</f>
        <v>0</v>
      </c>
      <c r="M20" s="45">
        <f>SUM(ENERO:DICIEMBRE!M20)</f>
        <v>0</v>
      </c>
      <c r="N20" s="45">
        <f>SUM(ENERO:DICIEMBRE!N20)</f>
        <v>0</v>
      </c>
      <c r="O20" s="45">
        <f>SUM(ENERO:DICIEMBRE!O20)</f>
        <v>0</v>
      </c>
      <c r="P20" s="45">
        <f>SUM(ENERO:DICIEMBRE!P20)</f>
        <v>0</v>
      </c>
      <c r="Q20" s="45">
        <f>SUM(ENERO:DICIEMBRE!Q20)</f>
        <v>0</v>
      </c>
      <c r="R20" s="45">
        <f>SUM(ENERO:DICIEMBRE!R20)</f>
        <v>0</v>
      </c>
      <c r="S20" s="45">
        <f>SUM(ENERO:DICIEMBRE!S20)</f>
        <v>0</v>
      </c>
      <c r="T20" s="45">
        <f>SUM(ENERO:DICIEMBRE!T20)</f>
        <v>0</v>
      </c>
      <c r="U20" s="45">
        <f>SUM(ENERO:DICIEMBRE!U20)</f>
        <v>0</v>
      </c>
      <c r="V20" s="45">
        <f>SUM(ENERO:DICIEMBRE!V20)</f>
        <v>0</v>
      </c>
      <c r="W20" s="45">
        <f>SUM(ENERO:DICIEMBRE!W20)</f>
        <v>0</v>
      </c>
      <c r="X20" s="45">
        <f>SUM(ENERO:DICIEMBRE!X20)</f>
        <v>0</v>
      </c>
      <c r="Y20" s="45">
        <f>SUM(ENERO:DICIEMBRE!Y20)</f>
        <v>0</v>
      </c>
      <c r="Z20" s="45">
        <f>SUM(ENERO:DICIEMBRE!Z20)</f>
        <v>0</v>
      </c>
      <c r="AA20" s="45">
        <f>SUM(ENERO:DICIEMBRE!AA20)</f>
        <v>0</v>
      </c>
      <c r="AB20" s="45">
        <f>SUM(ENERO:DICIEMBRE!AB20)</f>
        <v>0</v>
      </c>
      <c r="AC20" s="45">
        <f>SUM(ENERO:DICIEMBRE!AC20)</f>
        <v>0</v>
      </c>
      <c r="AD20" s="45">
        <f>SUM(ENERO:DICIEMBRE!AD20)</f>
        <v>0</v>
      </c>
      <c r="AE20" s="45">
        <f>SUM(ENERO:DICIEMBRE!AE20)</f>
        <v>0</v>
      </c>
      <c r="AF20" s="45">
        <f>SUM(ENERO:DICIEMBRE!AF20)</f>
        <v>0</v>
      </c>
      <c r="AG20" s="45">
        <f>SUM(ENERO:DICIEMBRE!AG20)</f>
        <v>0</v>
      </c>
      <c r="AH20" s="45">
        <f>SUM(ENERO:DICIEMBRE!AH20)</f>
        <v>0</v>
      </c>
      <c r="AI20" s="45">
        <f>SUM(ENERO:DICIEMBRE!AI20)</f>
        <v>0</v>
      </c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45">
        <f>SUM(ENERO:DICIEMBRE!J21)</f>
        <v>0</v>
      </c>
      <c r="K21" s="45">
        <f>SUM(ENERO:DICIEMBRE!K21)</f>
        <v>0</v>
      </c>
      <c r="L21" s="45">
        <f>SUM(ENERO:DICIEMBRE!L21)</f>
        <v>0</v>
      </c>
      <c r="M21" s="45">
        <f>SUM(ENERO:DICIEMBRE!M21)</f>
        <v>0</v>
      </c>
      <c r="N21" s="45">
        <f>SUM(ENERO:DICIEMBRE!N21)</f>
        <v>0</v>
      </c>
      <c r="O21" s="45">
        <f>SUM(ENERO:DICIEMBRE!O21)</f>
        <v>0</v>
      </c>
      <c r="P21" s="45">
        <f>SUM(ENERO:DICIEMBRE!P21)</f>
        <v>0</v>
      </c>
      <c r="Q21" s="45">
        <f>SUM(ENERO:DICIEMBRE!Q21)</f>
        <v>0</v>
      </c>
      <c r="R21" s="45">
        <f>SUM(ENERO:DICIEMBRE!R21)</f>
        <v>0</v>
      </c>
      <c r="S21" s="45">
        <f>SUM(ENERO:DICIEMBRE!S21)</f>
        <v>0</v>
      </c>
      <c r="T21" s="45">
        <f>SUM(ENERO:DICIEMBRE!T21)</f>
        <v>0</v>
      </c>
      <c r="U21" s="45">
        <f>SUM(ENERO:DICIEMBRE!U21)</f>
        <v>0</v>
      </c>
      <c r="V21" s="45">
        <f>SUM(ENERO:DICIEMBRE!V21)</f>
        <v>0</v>
      </c>
      <c r="W21" s="45">
        <f>SUM(ENERO:DICIEMBRE!W21)</f>
        <v>0</v>
      </c>
      <c r="X21" s="45">
        <f>SUM(ENERO:DICIEMBRE!X21)</f>
        <v>0</v>
      </c>
      <c r="Y21" s="45">
        <f>SUM(ENERO:DICIEMBRE!Y21)</f>
        <v>0</v>
      </c>
      <c r="Z21" s="45">
        <f>SUM(ENERO:DICIEMBRE!Z21)</f>
        <v>0</v>
      </c>
      <c r="AA21" s="45">
        <f>SUM(ENERO:DICIEMBRE!AA21)</f>
        <v>0</v>
      </c>
      <c r="AB21" s="45">
        <f>SUM(ENERO:DICIEMBRE!AB21)</f>
        <v>0</v>
      </c>
      <c r="AC21" s="45">
        <f>SUM(ENERO:DICIEMBRE!AC21)</f>
        <v>0</v>
      </c>
      <c r="AD21" s="45">
        <f>SUM(ENERO:DICIEMBRE!AD21)</f>
        <v>0</v>
      </c>
      <c r="AE21" s="45">
        <f>SUM(ENERO:DICIEMBRE!AE21)</f>
        <v>0</v>
      </c>
      <c r="AF21" s="45">
        <f>SUM(ENERO:DICIEMBRE!AF21)</f>
        <v>0</v>
      </c>
      <c r="AG21" s="45">
        <f>SUM(ENERO:DICIEMBRE!AG21)</f>
        <v>0</v>
      </c>
      <c r="AH21" s="45">
        <f>SUM(ENERO:DICIEMBRE!AH21)</f>
        <v>0</v>
      </c>
      <c r="AI21" s="45">
        <f>SUM(ENERO:DICIEMBRE!AI21)</f>
        <v>0</v>
      </c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45">
        <f>SUM(ENERO:DICIEMBRE!P22)</f>
        <v>0</v>
      </c>
      <c r="Q22" s="45">
        <f>SUM(ENERO:DICIEMBRE!Q22)</f>
        <v>0</v>
      </c>
      <c r="R22" s="45">
        <f>SUM(ENERO:DICIEMBRE!R22)</f>
        <v>0</v>
      </c>
      <c r="S22" s="45">
        <f>SUM(ENERO:DICIEMBRE!S22)</f>
        <v>0</v>
      </c>
      <c r="T22" s="45">
        <f>SUM(ENERO:DICIEMBRE!T22)</f>
        <v>0</v>
      </c>
      <c r="U22" s="133"/>
      <c r="V22" s="133"/>
      <c r="W22" s="133"/>
      <c r="X22" s="134"/>
      <c r="Y22" s="45">
        <f>SUM(ENERO:DICIEMBRE!Y22)</f>
        <v>0</v>
      </c>
      <c r="Z22" s="105"/>
      <c r="AA22" s="106"/>
      <c r="AB22" s="45">
        <f>SUM(ENERO:DICIEMBRE!AB22)</f>
        <v>0</v>
      </c>
      <c r="AC22" s="45">
        <f>SUM(ENERO:DICIEMBRE!AC22)</f>
        <v>0</v>
      </c>
      <c r="AD22" s="45">
        <f>SUM(ENERO:DICIEMBRE!AD22)</f>
        <v>0</v>
      </c>
      <c r="AE22" s="45">
        <f>SUM(ENERO:DICIEMBRE!AE22)</f>
        <v>0</v>
      </c>
      <c r="AF22" s="45">
        <f>SUM(ENERO:DICIEMBRE!AF22)</f>
        <v>0</v>
      </c>
      <c r="AG22" s="45">
        <f>SUM(ENERO:DICIEMBRE!AG22)</f>
        <v>0</v>
      </c>
      <c r="AH22" s="45">
        <f>SUM(ENERO:DICIEMBRE!AH22)</f>
        <v>0</v>
      </c>
      <c r="AI22" s="45">
        <f>SUM(ENERO:DICIEMBRE!AI22)</f>
        <v>0</v>
      </c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194</v>
      </c>
      <c r="E23" s="125"/>
      <c r="F23" s="126"/>
      <c r="G23" s="126"/>
      <c r="H23" s="126"/>
      <c r="I23" s="127"/>
      <c r="J23" s="45">
        <f>SUM(ENERO:DICIEMBRE!J23)</f>
        <v>1</v>
      </c>
      <c r="K23" s="45">
        <f>SUM(ENERO:DICIEMBRE!K23)</f>
        <v>12</v>
      </c>
      <c r="L23" s="45">
        <f>SUM(ENERO:DICIEMBRE!L23)</f>
        <v>38</v>
      </c>
      <c r="M23" s="45">
        <f>SUM(ENERO:DICIEMBRE!M23)</f>
        <v>51</v>
      </c>
      <c r="N23" s="45">
        <f>SUM(ENERO:DICIEMBRE!N23)</f>
        <v>46</v>
      </c>
      <c r="O23" s="45">
        <f>SUM(ENERO:DICIEMBRE!O23)</f>
        <v>27</v>
      </c>
      <c r="P23" s="45">
        <f>SUM(ENERO:DICIEMBRE!P23)</f>
        <v>5</v>
      </c>
      <c r="Q23" s="45">
        <f>SUM(ENERO:DICIEMBRE!Q23)</f>
        <v>14</v>
      </c>
      <c r="R23" s="45">
        <f>SUM(ENERO:DICIEMBRE!R23)</f>
        <v>0</v>
      </c>
      <c r="S23" s="45">
        <f>SUM(ENERO:DICIEMBRE!S23)</f>
        <v>0</v>
      </c>
      <c r="T23" s="140"/>
      <c r="U23" s="140"/>
      <c r="V23" s="140"/>
      <c r="W23" s="140"/>
      <c r="X23" s="140"/>
      <c r="Y23" s="45">
        <f>SUM(ENERO:DICIEMBRE!Y23)</f>
        <v>194</v>
      </c>
      <c r="Z23" s="45">
        <f>SUM(ENERO:DICIEMBRE!Z23)</f>
        <v>0</v>
      </c>
      <c r="AA23" s="45">
        <f>SUM(ENERO:DICIEMBRE!AA23)</f>
        <v>0</v>
      </c>
      <c r="AB23" s="45">
        <f>SUM(ENERO:DICIEMBRE!AB23)</f>
        <v>0</v>
      </c>
      <c r="AC23" s="45">
        <f>SUM(ENERO:DICIEMBRE!AC23)</f>
        <v>0</v>
      </c>
      <c r="AD23" s="45">
        <f>SUM(ENERO:DICIEMBRE!AD23)</f>
        <v>0</v>
      </c>
      <c r="AE23" s="143"/>
      <c r="AF23" s="45">
        <f>SUM(ENERO:DICIEMBRE!AF23)</f>
        <v>0</v>
      </c>
      <c r="AG23" s="45">
        <f>SUM(ENERO:DICIEMBRE!AG23)</f>
        <v>0</v>
      </c>
      <c r="AH23" s="45">
        <f>SUM(ENERO:DICIEMBRE!AH23)</f>
        <v>0</v>
      </c>
      <c r="AI23" s="45">
        <f>SUM(ENERO:DICIEMBRE!AI23)</f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12" t="s">
        <v>56</v>
      </c>
      <c r="C24" s="147" t="s">
        <v>57</v>
      </c>
      <c r="D24" s="44">
        <f>SUM(J24:S24)</f>
        <v>82</v>
      </c>
      <c r="E24" s="148"/>
      <c r="F24" s="149"/>
      <c r="G24" s="149"/>
      <c r="H24" s="149"/>
      <c r="I24" s="150"/>
      <c r="J24" s="45">
        <f>SUM(ENERO:DICIEMBRE!J24)</f>
        <v>1</v>
      </c>
      <c r="K24" s="45">
        <f>SUM(ENERO:DICIEMBRE!K24)</f>
        <v>7</v>
      </c>
      <c r="L24" s="45">
        <f>SUM(ENERO:DICIEMBRE!L24)</f>
        <v>22</v>
      </c>
      <c r="M24" s="45">
        <f>SUM(ENERO:DICIEMBRE!M24)</f>
        <v>30</v>
      </c>
      <c r="N24" s="45">
        <f>SUM(ENERO:DICIEMBRE!N24)</f>
        <v>16</v>
      </c>
      <c r="O24" s="45">
        <f>SUM(ENERO:DICIEMBRE!O24)</f>
        <v>6</v>
      </c>
      <c r="P24" s="45">
        <f>SUM(ENERO:DICIEMBRE!P24)</f>
        <v>0</v>
      </c>
      <c r="Q24" s="45">
        <f>SUM(ENERO:DICIEMBRE!Q24)</f>
        <v>0</v>
      </c>
      <c r="R24" s="45">
        <f>SUM(ENERO:DICIEMBRE!R24)</f>
        <v>0</v>
      </c>
      <c r="S24" s="45">
        <f>SUM(ENERO:DICIEMBRE!S24)</f>
        <v>0</v>
      </c>
      <c r="T24" s="151"/>
      <c r="U24" s="151"/>
      <c r="V24" s="151"/>
      <c r="W24" s="151"/>
      <c r="X24" s="151"/>
      <c r="Y24" s="45">
        <f>SUM(ENERO:DICIEMBRE!Y24)</f>
        <v>82</v>
      </c>
      <c r="Z24" s="45">
        <f>SUM(ENERO:DICIEMBRE!Z24)</f>
        <v>0</v>
      </c>
      <c r="AA24" s="45">
        <f>SUM(ENERO:DICIEMBRE!AA24)</f>
        <v>0</v>
      </c>
      <c r="AB24" s="45">
        <f>SUM(ENERO:DICIEMBRE!AB24)</f>
        <v>0</v>
      </c>
      <c r="AC24" s="45">
        <f>SUM(ENERO:DICIEMBRE!AC24)</f>
        <v>0</v>
      </c>
      <c r="AD24" s="45">
        <f>SUM(ENERO:DICIEMBRE!AD24)</f>
        <v>0</v>
      </c>
      <c r="AE24" s="152"/>
      <c r="AF24" s="45">
        <f>SUM(ENERO:DICIEMBRE!AF24)</f>
        <v>0</v>
      </c>
      <c r="AG24" s="45">
        <f>SUM(ENERO:DICIEMBRE!AG24)</f>
        <v>0</v>
      </c>
      <c r="AH24" s="45">
        <f>SUM(ENERO:DICIEMBRE!AH24)</f>
        <v>0</v>
      </c>
      <c r="AI24" s="45">
        <f>SUM(ENERO:DICIEMBRE!AI24)</f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112</v>
      </c>
      <c r="E25" s="154"/>
      <c r="F25" s="155"/>
      <c r="G25" s="155"/>
      <c r="H25" s="155"/>
      <c r="I25" s="156"/>
      <c r="J25" s="45">
        <f>SUM(ENERO:DICIEMBRE!J25)</f>
        <v>0</v>
      </c>
      <c r="K25" s="45">
        <f>SUM(ENERO:DICIEMBRE!K25)</f>
        <v>5</v>
      </c>
      <c r="L25" s="45">
        <f>SUM(ENERO:DICIEMBRE!L25)</f>
        <v>16</v>
      </c>
      <c r="M25" s="45">
        <f>SUM(ENERO:DICIEMBRE!M25)</f>
        <v>21</v>
      </c>
      <c r="N25" s="45">
        <f>SUM(ENERO:DICIEMBRE!N25)</f>
        <v>30</v>
      </c>
      <c r="O25" s="45">
        <f>SUM(ENERO:DICIEMBRE!O25)</f>
        <v>21</v>
      </c>
      <c r="P25" s="45">
        <f>SUM(ENERO:DICIEMBRE!P25)</f>
        <v>5</v>
      </c>
      <c r="Q25" s="45">
        <f>SUM(ENERO:DICIEMBRE!Q25)</f>
        <v>14</v>
      </c>
      <c r="R25" s="45">
        <f>SUM(ENERO:DICIEMBRE!R25)</f>
        <v>0</v>
      </c>
      <c r="S25" s="45">
        <f>SUM(ENERO:DICIEMBRE!S25)</f>
        <v>0</v>
      </c>
      <c r="T25" s="157"/>
      <c r="U25" s="157"/>
      <c r="V25" s="157"/>
      <c r="W25" s="157"/>
      <c r="X25" s="157"/>
      <c r="Y25" s="45">
        <f>SUM(ENERO:DICIEMBRE!Y25)</f>
        <v>112</v>
      </c>
      <c r="Z25" s="159"/>
      <c r="AA25" s="45">
        <f>SUM(ENERO:DICIEMBRE!AA25)</f>
        <v>0</v>
      </c>
      <c r="AB25" s="45">
        <f>SUM(ENERO:DICIEMBRE!AB25)</f>
        <v>0</v>
      </c>
      <c r="AC25" s="45">
        <f>SUM(ENERO:DICIEMBRE!AC25)</f>
        <v>0</v>
      </c>
      <c r="AD25" s="45">
        <f>SUM(ENERO:DICIEMBRE!AD25)</f>
        <v>0</v>
      </c>
      <c r="AE25" s="160"/>
      <c r="AF25" s="45">
        <f>SUM(ENERO:DICIEMBRE!AF25)</f>
        <v>0</v>
      </c>
      <c r="AG25" s="45">
        <f>SUM(ENERO:DICIEMBRE!AG25)</f>
        <v>0</v>
      </c>
      <c r="AH25" s="45">
        <f>SUM(ENERO:DICIEMBRE!AH25)</f>
        <v>0</v>
      </c>
      <c r="AI25" s="45">
        <f>SUM(ENERO:DICIEMBRE!AI25)</f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45">
        <f>SUM(ENERO:DICIEMBRE!H26)</f>
        <v>0</v>
      </c>
      <c r="I26" s="45">
        <f>SUM(ENERO:DICIEMBRE!I26)</f>
        <v>0</v>
      </c>
      <c r="J26" s="45">
        <f>SUM(ENERO:DICIEMBRE!J26)</f>
        <v>0</v>
      </c>
      <c r="K26" s="45">
        <f>SUM(ENERO:DICIEMBRE!K26)</f>
        <v>0</v>
      </c>
      <c r="L26" s="45">
        <f>SUM(ENERO:DICIEMBRE!L26)</f>
        <v>0</v>
      </c>
      <c r="M26" s="45">
        <f>SUM(ENERO:DICIEMBRE!M26)</f>
        <v>0</v>
      </c>
      <c r="N26" s="45">
        <f>SUM(ENERO:DICIEMBRE!N26)</f>
        <v>0</v>
      </c>
      <c r="O26" s="45">
        <f>SUM(ENERO:DICIEMBRE!O26)</f>
        <v>0</v>
      </c>
      <c r="P26" s="45">
        <f>SUM(ENERO:DICIEMBRE!P26)</f>
        <v>0</v>
      </c>
      <c r="Q26" s="45">
        <f>SUM(ENERO:DICIEMBRE!Q26)</f>
        <v>0</v>
      </c>
      <c r="R26" s="45">
        <f>SUM(ENERO:DICIEMBRE!R26)</f>
        <v>0</v>
      </c>
      <c r="S26" s="45">
        <f>SUM(ENERO:DICIEMBRE!S26)</f>
        <v>0</v>
      </c>
      <c r="T26" s="45">
        <f>SUM(ENERO:DICIEMBRE!T26)</f>
        <v>0</v>
      </c>
      <c r="U26" s="45">
        <f>SUM(ENERO:DICIEMBRE!U26)</f>
        <v>0</v>
      </c>
      <c r="V26" s="45">
        <f>SUM(ENERO:DICIEMBRE!V26)</f>
        <v>0</v>
      </c>
      <c r="W26" s="45">
        <f>SUM(ENERO:DICIEMBRE!W26)</f>
        <v>0</v>
      </c>
      <c r="X26" s="45">
        <f>SUM(ENERO:DICIEMBRE!X26)</f>
        <v>0</v>
      </c>
      <c r="Y26" s="45">
        <f>SUM(ENERO:DICIEMBRE!Y26)</f>
        <v>0</v>
      </c>
      <c r="Z26" s="45">
        <f>SUM(ENERO:DICIEMBRE!Z26)</f>
        <v>0</v>
      </c>
      <c r="AA26" s="45">
        <f>SUM(ENERO:DICIEMBRE!AA26)</f>
        <v>0</v>
      </c>
      <c r="AB26" s="45">
        <f>SUM(ENERO:DICIEMBRE!AB26)</f>
        <v>0</v>
      </c>
      <c r="AC26" s="45">
        <f>SUM(ENERO:DICIEMBRE!AC26)</f>
        <v>0</v>
      </c>
      <c r="AD26" s="45">
        <f>SUM(ENERO:DICIEMBRE!AD26)</f>
        <v>0</v>
      </c>
      <c r="AE26" s="45">
        <f>SUM(ENERO:DICIEMBRE!AE26)</f>
        <v>0</v>
      </c>
      <c r="AF26" s="45">
        <f>SUM(ENERO:DICIEMBRE!AF26)</f>
        <v>0</v>
      </c>
      <c r="AG26" s="45">
        <f>SUM(ENERO:DICIEMBRE!AG26)</f>
        <v>0</v>
      </c>
      <c r="AH26" s="45">
        <f>SUM(ENERO:DICIEMBRE!AH26)</f>
        <v>0</v>
      </c>
      <c r="AI26" s="45">
        <f>SUM(ENERO:DICIEMBRE!AI26)</f>
        <v>0</v>
      </c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123" t="s">
        <v>60</v>
      </c>
      <c r="C27" s="167" t="s">
        <v>61</v>
      </c>
      <c r="D27" s="44">
        <f>SUM(E27:F27)</f>
        <v>0</v>
      </c>
      <c r="E27" s="45">
        <f>SUM(ENERO:DICIEMBRE!E27)</f>
        <v>0</v>
      </c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45">
        <f>SUM(ENERO:DICIEMBRE!Y27)</f>
        <v>0</v>
      </c>
      <c r="Z27" s="168"/>
      <c r="AA27" s="171"/>
      <c r="AB27" s="45">
        <f>SUM(ENERO:DICIEMBRE!AB27)</f>
        <v>0</v>
      </c>
      <c r="AC27" s="45">
        <f>SUM(ENERO:DICIEMBRE!AC27)</f>
        <v>0</v>
      </c>
      <c r="AD27" s="45">
        <f>SUM(ENERO:DICIEMBRE!AD27)</f>
        <v>0</v>
      </c>
      <c r="AE27" s="172"/>
      <c r="AF27" s="45">
        <f>SUM(ENERO:DICIEMBRE!AF27)</f>
        <v>0</v>
      </c>
      <c r="AG27" s="45">
        <f>SUM(ENERO:DICIEMBRE!AG27)</f>
        <v>0</v>
      </c>
      <c r="AH27" s="45">
        <f>SUM(ENERO:DICIEMBRE!AH27)</f>
        <v>0</v>
      </c>
      <c r="AI27" s="45">
        <f>SUM(ENERO:DICIEMBRE!AI27)</f>
        <v>0</v>
      </c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45">
        <f>SUM(ENERO:DICIEMBRE!E28)</f>
        <v>0</v>
      </c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45">
        <f>SUM(ENERO:DICIEMBRE!Y28)</f>
        <v>0</v>
      </c>
      <c r="Z28" s="126"/>
      <c r="AA28" s="179"/>
      <c r="AB28" s="45">
        <f>SUM(ENERO:DICIEMBRE!AB28)</f>
        <v>0</v>
      </c>
      <c r="AC28" s="45">
        <f>SUM(ENERO:DICIEMBRE!AC28)</f>
        <v>0</v>
      </c>
      <c r="AD28" s="45">
        <f>SUM(ENERO:DICIEMBRE!AD28)</f>
        <v>0</v>
      </c>
      <c r="AE28" s="45">
        <f>SUM(ENERO:DICIEMBRE!AE28)</f>
        <v>0</v>
      </c>
      <c r="AF28" s="45">
        <f>SUM(ENERO:DICIEMBRE!AF28)</f>
        <v>0</v>
      </c>
      <c r="AG28" s="45">
        <f>SUM(ENERO:DICIEMBRE!AG28)</f>
        <v>0</v>
      </c>
      <c r="AH28" s="45">
        <f>SUM(ENERO:DICIEMBRE!AH28)</f>
        <v>0</v>
      </c>
      <c r="AI28" s="45">
        <f>SUM(ENERO:DICIEMBRE!AI28)</f>
        <v>0</v>
      </c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45">
        <f>SUM(ENERO:DICIEMBRE!E29)</f>
        <v>0</v>
      </c>
      <c r="F29" s="45">
        <f>SUM(ENERO:DICIEMBRE!F29)</f>
        <v>0</v>
      </c>
      <c r="G29" s="45">
        <f>SUM(ENERO:DICIEMBRE!G29)</f>
        <v>0</v>
      </c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45">
        <f>SUM(ENERO:DICIEMBRE!Y29)</f>
        <v>0</v>
      </c>
      <c r="Z29" s="155"/>
      <c r="AA29" s="183"/>
      <c r="AB29" s="45">
        <f>SUM(ENERO:DICIEMBRE!AB29)</f>
        <v>0</v>
      </c>
      <c r="AC29" s="45">
        <f>SUM(ENERO:DICIEMBRE!AC29)</f>
        <v>0</v>
      </c>
      <c r="AD29" s="45">
        <f>SUM(ENERO:DICIEMBRE!AD29)</f>
        <v>0</v>
      </c>
      <c r="AE29" s="45">
        <f>SUM(ENERO:DICIEMBRE!AE29)</f>
        <v>0</v>
      </c>
      <c r="AF29" s="45">
        <f>SUM(ENERO:DICIEMBRE!AF29)</f>
        <v>0</v>
      </c>
      <c r="AG29" s="45">
        <f>SUM(ENERO:DICIEMBRE!AG29)</f>
        <v>0</v>
      </c>
      <c r="AH29" s="45">
        <f>SUM(ENERO:DICIEMBRE!AH29)</f>
        <v>0</v>
      </c>
      <c r="AI29" s="45">
        <f>SUM(ENERO:DICIEMBRE!AI29)</f>
        <v>0</v>
      </c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123" t="s">
        <v>64</v>
      </c>
      <c r="C30" s="63" t="s">
        <v>65</v>
      </c>
      <c r="D30" s="64">
        <f>SUM(E30:H30)</f>
        <v>0</v>
      </c>
      <c r="E30" s="45">
        <f>SUM(ENERO:DICIEMBRE!E30)</f>
        <v>0</v>
      </c>
      <c r="F30" s="45">
        <f>SUM(ENERO:DICIEMBRE!F30)</f>
        <v>0</v>
      </c>
      <c r="G30" s="45">
        <f>SUM(ENERO:DICIEMBRE!G30)</f>
        <v>0</v>
      </c>
      <c r="H30" s="45">
        <f>SUM(ENERO:DICIEMBRE!H30)</f>
        <v>0</v>
      </c>
      <c r="I30" s="150"/>
      <c r="J30" s="184"/>
      <c r="K30" s="149"/>
      <c r="L30" s="149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45">
        <f>SUM(ENERO:DICIEMBRE!Y30)</f>
        <v>0</v>
      </c>
      <c r="Z30" s="49"/>
      <c r="AA30" s="51"/>
      <c r="AB30" s="45">
        <f>SUM(ENERO:DICIEMBRE!AB30)</f>
        <v>0</v>
      </c>
      <c r="AC30" s="45">
        <f>SUM(ENERO:DICIEMBRE!AC30)</f>
        <v>0</v>
      </c>
      <c r="AD30" s="45">
        <f>SUM(ENERO:DICIEMBRE!AD30)</f>
        <v>0</v>
      </c>
      <c r="AE30" s="45">
        <f>SUM(ENERO:DICIEMBRE!AE30)</f>
        <v>0</v>
      </c>
      <c r="AF30" s="45">
        <f>SUM(ENERO:DICIEMBRE!AF30)</f>
        <v>0</v>
      </c>
      <c r="AG30" s="45">
        <f>SUM(ENERO:DICIEMBRE!AG30)</f>
        <v>0</v>
      </c>
      <c r="AH30" s="45">
        <f>SUM(ENERO:DICIEMBRE!AH30)</f>
        <v>0</v>
      </c>
      <c r="AI30" s="45">
        <f>SUM(ENERO:DICIEMBRE!AI30)</f>
        <v>0</v>
      </c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45">
        <f>SUM(ENERO:DICIEMBRE!I31)</f>
        <v>0</v>
      </c>
      <c r="J31" s="45">
        <f>SUM(ENERO:DICIEMBRE!J31)</f>
        <v>0</v>
      </c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45">
        <f>SUM(ENERO:DICIEMBRE!Y31)</f>
        <v>0</v>
      </c>
      <c r="Z31" s="126"/>
      <c r="AA31" s="179"/>
      <c r="AB31" s="45">
        <f>SUM(ENERO:DICIEMBRE!AB31)</f>
        <v>0</v>
      </c>
      <c r="AC31" s="45">
        <f>SUM(ENERO:DICIEMBRE!AC31)</f>
        <v>0</v>
      </c>
      <c r="AD31" s="45">
        <f>SUM(ENERO:DICIEMBRE!AD31)</f>
        <v>0</v>
      </c>
      <c r="AE31" s="45">
        <f>SUM(ENERO:DICIEMBRE!AE31)</f>
        <v>0</v>
      </c>
      <c r="AF31" s="45">
        <f>SUM(ENERO:DICIEMBRE!AF31)</f>
        <v>0</v>
      </c>
      <c r="AG31" s="45">
        <f>SUM(ENERO:DICIEMBRE!AG31)</f>
        <v>0</v>
      </c>
      <c r="AH31" s="45">
        <f>SUM(ENERO:DICIEMBRE!AH31)</f>
        <v>0</v>
      </c>
      <c r="AI31" s="45">
        <f>SUM(ENERO:DICIEMBRE!AI31)</f>
        <v>0</v>
      </c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45">
        <f>SUM(ENERO:DICIEMBRE!E32)</f>
        <v>0</v>
      </c>
      <c r="F32" s="45">
        <f>SUM(ENERO:DICIEMBRE!F32)</f>
        <v>0</v>
      </c>
      <c r="G32" s="45">
        <f>SUM(ENERO:DICIEMBRE!G32)</f>
        <v>0</v>
      </c>
      <c r="H32" s="45">
        <f>SUM(ENERO:DICIEMBRE!H32)</f>
        <v>0</v>
      </c>
      <c r="I32" s="45">
        <f>SUM(ENERO:DICIEMBRE!I32)</f>
        <v>0</v>
      </c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45">
        <f>SUM(ENERO:DICIEMBRE!Y32)</f>
        <v>0</v>
      </c>
      <c r="Z32" s="155"/>
      <c r="AA32" s="183"/>
      <c r="AB32" s="45">
        <f>SUM(ENERO:DICIEMBRE!AB32)</f>
        <v>0</v>
      </c>
      <c r="AC32" s="45">
        <f>SUM(ENERO:DICIEMBRE!AC32)</f>
        <v>0</v>
      </c>
      <c r="AD32" s="45">
        <f>SUM(ENERO:DICIEMBRE!AD32)</f>
        <v>0</v>
      </c>
      <c r="AE32" s="45">
        <f>SUM(ENERO:DICIEMBRE!AE32)</f>
        <v>0</v>
      </c>
      <c r="AF32" s="45">
        <f>SUM(ENERO:DICIEMBRE!AF32)</f>
        <v>0</v>
      </c>
      <c r="AG32" s="45">
        <f>SUM(ENERO:DICIEMBRE!AG32)</f>
        <v>0</v>
      </c>
      <c r="AH32" s="45">
        <f>SUM(ENERO:DICIEMBRE!AH32)</f>
        <v>0</v>
      </c>
      <c r="AI32" s="45">
        <f>SUM(ENERO:DICIEMBRE!AI32)</f>
        <v>0</v>
      </c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188" t="s">
        <v>67</v>
      </c>
      <c r="C33" s="189"/>
      <c r="D33" s="190">
        <f>SUM(E33:X33)</f>
        <v>0</v>
      </c>
      <c r="E33" s="45">
        <f>SUM(ENERO:DICIEMBRE!E33)</f>
        <v>0</v>
      </c>
      <c r="F33" s="45">
        <f>SUM(ENERO:DICIEMBRE!F33)</f>
        <v>0</v>
      </c>
      <c r="G33" s="45">
        <f>SUM(ENERO:DICIEMBRE!G33)</f>
        <v>0</v>
      </c>
      <c r="H33" s="45">
        <f>SUM(ENERO:DICIEMBRE!H33)</f>
        <v>0</v>
      </c>
      <c r="I33" s="45">
        <f>SUM(ENERO:DICIEMBRE!I33)</f>
        <v>0</v>
      </c>
      <c r="J33" s="45">
        <f>SUM(ENERO:DICIEMBRE!J33)</f>
        <v>0</v>
      </c>
      <c r="K33" s="45">
        <f>SUM(ENERO:DICIEMBRE!K33)</f>
        <v>0</v>
      </c>
      <c r="L33" s="45">
        <f>SUM(ENERO:DICIEMBRE!L33)</f>
        <v>0</v>
      </c>
      <c r="M33" s="45">
        <f>SUM(ENERO:DICIEMBRE!M33)</f>
        <v>0</v>
      </c>
      <c r="N33" s="45">
        <f>SUM(ENERO:DICIEMBRE!N33)</f>
        <v>0</v>
      </c>
      <c r="O33" s="45">
        <f>SUM(ENERO:DICIEMBRE!O33)</f>
        <v>0</v>
      </c>
      <c r="P33" s="45">
        <f>SUM(ENERO:DICIEMBRE!P33)</f>
        <v>0</v>
      </c>
      <c r="Q33" s="45">
        <f>SUM(ENERO:DICIEMBRE!Q33)</f>
        <v>0</v>
      </c>
      <c r="R33" s="45">
        <f>SUM(ENERO:DICIEMBRE!R33)</f>
        <v>0</v>
      </c>
      <c r="S33" s="45">
        <f>SUM(ENERO:DICIEMBRE!S33)</f>
        <v>0</v>
      </c>
      <c r="T33" s="45">
        <f>SUM(ENERO:DICIEMBRE!T33)</f>
        <v>0</v>
      </c>
      <c r="U33" s="45">
        <f>SUM(ENERO:DICIEMBRE!U33)</f>
        <v>0</v>
      </c>
      <c r="V33" s="45">
        <f>SUM(ENERO:DICIEMBRE!V33)</f>
        <v>0</v>
      </c>
      <c r="W33" s="45">
        <f>SUM(ENERO:DICIEMBRE!W33)</f>
        <v>0</v>
      </c>
      <c r="X33" s="45">
        <f>SUM(ENERO:DICIEMBRE!X33)</f>
        <v>0</v>
      </c>
      <c r="Y33" s="45">
        <f>SUM(ENERO:DICIEMBRE!Y33)</f>
        <v>0</v>
      </c>
      <c r="Z33" s="45">
        <f>SUM(ENERO:DICIEMBRE!Z33)</f>
        <v>0</v>
      </c>
      <c r="AA33" s="45">
        <f>SUM(ENERO:DICIEMBRE!AA33)</f>
        <v>0</v>
      </c>
      <c r="AB33" s="45">
        <f>SUM(ENERO:DICIEMBRE!AB33)</f>
        <v>0</v>
      </c>
      <c r="AC33" s="45">
        <f>SUM(ENERO:DICIEMBRE!AC33)</f>
        <v>0</v>
      </c>
      <c r="AD33" s="45">
        <f>SUM(ENERO:DICIEMBRE!AD33)</f>
        <v>0</v>
      </c>
      <c r="AE33" s="45">
        <f>SUM(ENERO:DICIEMBRE!AE33)</f>
        <v>0</v>
      </c>
      <c r="AF33" s="45">
        <f>SUM(ENERO:DICIEMBRE!AF33)</f>
        <v>0</v>
      </c>
      <c r="AG33" s="45">
        <f>SUM(ENERO:DICIEMBRE!AG33)</f>
        <v>0</v>
      </c>
      <c r="AH33" s="45">
        <f>SUM(ENERO:DICIEMBRE!AH33)</f>
        <v>0</v>
      </c>
      <c r="AI33" s="45">
        <f>SUM(ENERO:DICIEMBRE!AI33)</f>
        <v>0</v>
      </c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45">
        <f>SUM(ENERO:DICIEMBRE!E34)</f>
        <v>0</v>
      </c>
      <c r="F34" s="45">
        <f>SUM(ENERO:DICIEMBRE!F34)</f>
        <v>0</v>
      </c>
      <c r="G34" s="45">
        <f>SUM(ENERO:DICIEMBRE!G34)</f>
        <v>0</v>
      </c>
      <c r="H34" s="45">
        <f>SUM(ENERO:DICIEMBRE!H34)</f>
        <v>0</v>
      </c>
      <c r="I34" s="45">
        <f>SUM(ENERO:DICIEMBRE!I34)</f>
        <v>0</v>
      </c>
      <c r="J34" s="45">
        <f>SUM(ENERO:DICIEMBRE!J34)</f>
        <v>0</v>
      </c>
      <c r="K34" s="45">
        <f>SUM(ENERO:DICIEMBRE!K34)</f>
        <v>0</v>
      </c>
      <c r="L34" s="45">
        <f>SUM(ENERO:DICIEMBRE!L34)</f>
        <v>0</v>
      </c>
      <c r="M34" s="45">
        <f>SUM(ENERO:DICIEMBRE!M34)</f>
        <v>0</v>
      </c>
      <c r="N34" s="45">
        <f>SUM(ENERO:DICIEMBRE!N34)</f>
        <v>0</v>
      </c>
      <c r="O34" s="45">
        <f>SUM(ENERO:DICIEMBRE!O34)</f>
        <v>0</v>
      </c>
      <c r="P34" s="45">
        <f>SUM(ENERO:DICIEMBRE!P34)</f>
        <v>0</v>
      </c>
      <c r="Q34" s="45">
        <f>SUM(ENERO:DICIEMBRE!Q34)</f>
        <v>0</v>
      </c>
      <c r="R34" s="45">
        <f>SUM(ENERO:DICIEMBRE!R34)</f>
        <v>0</v>
      </c>
      <c r="S34" s="45">
        <f>SUM(ENERO:DICIEMBRE!S34)</f>
        <v>0</v>
      </c>
      <c r="T34" s="45">
        <f>SUM(ENERO:DICIEMBRE!T34)</f>
        <v>0</v>
      </c>
      <c r="U34" s="45">
        <f>SUM(ENERO:DICIEMBRE!U34)</f>
        <v>0</v>
      </c>
      <c r="V34" s="45">
        <f>SUM(ENERO:DICIEMBRE!V34)</f>
        <v>0</v>
      </c>
      <c r="W34" s="45">
        <f>SUM(ENERO:DICIEMBRE!W34)</f>
        <v>0</v>
      </c>
      <c r="X34" s="45">
        <f>SUM(ENERO:DICIEMBRE!X34)</f>
        <v>0</v>
      </c>
      <c r="Y34" s="45">
        <f>SUM(ENERO:DICIEMBRE!Y34)</f>
        <v>0</v>
      </c>
      <c r="Z34" s="45">
        <f>SUM(ENERO:DICIEMBRE!Z34)</f>
        <v>0</v>
      </c>
      <c r="AA34" s="45">
        <f>SUM(ENERO:DICIEMBRE!AA34)</f>
        <v>0</v>
      </c>
      <c r="AB34" s="45">
        <f>SUM(ENERO:DICIEMBRE!AB34)</f>
        <v>0</v>
      </c>
      <c r="AC34" s="45">
        <f>SUM(ENERO:DICIEMBRE!AC34)</f>
        <v>0</v>
      </c>
      <c r="AD34" s="45">
        <f>SUM(ENERO:DICIEMBRE!AD34)</f>
        <v>0</v>
      </c>
      <c r="AE34" s="45">
        <f>SUM(ENERO:DICIEMBRE!AE34)</f>
        <v>0</v>
      </c>
      <c r="AF34" s="45">
        <f>SUM(ENERO:DICIEMBRE!AF34)</f>
        <v>0</v>
      </c>
      <c r="AG34" s="45">
        <f>SUM(ENERO:DICIEMBRE!AG34)</f>
        <v>0</v>
      </c>
      <c r="AH34" s="45">
        <f>SUM(ENERO:DICIEMBRE!AH34)</f>
        <v>0</v>
      </c>
      <c r="AI34" s="45">
        <f>SUM(ENERO:DICIEMBRE!AI34)</f>
        <v>0</v>
      </c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197"/>
      <c r="C35" s="88" t="s">
        <v>70</v>
      </c>
      <c r="D35" s="70">
        <f>SUM(E35:X35)</f>
        <v>0</v>
      </c>
      <c r="E35" s="45">
        <f>SUM(ENERO:DICIEMBRE!E35)</f>
        <v>0</v>
      </c>
      <c r="F35" s="45">
        <f>SUM(ENERO:DICIEMBRE!F35)</f>
        <v>0</v>
      </c>
      <c r="G35" s="45">
        <f>SUM(ENERO:DICIEMBRE!G35)</f>
        <v>0</v>
      </c>
      <c r="H35" s="45">
        <f>SUM(ENERO:DICIEMBRE!H35)</f>
        <v>0</v>
      </c>
      <c r="I35" s="45">
        <f>SUM(ENERO:DICIEMBRE!I35)</f>
        <v>0</v>
      </c>
      <c r="J35" s="45">
        <f>SUM(ENERO:DICIEMBRE!J35)</f>
        <v>0</v>
      </c>
      <c r="K35" s="45">
        <f>SUM(ENERO:DICIEMBRE!K35)</f>
        <v>0</v>
      </c>
      <c r="L35" s="45">
        <f>SUM(ENERO:DICIEMBRE!L35)</f>
        <v>0</v>
      </c>
      <c r="M35" s="45">
        <f>SUM(ENERO:DICIEMBRE!M35)</f>
        <v>0</v>
      </c>
      <c r="N35" s="45">
        <f>SUM(ENERO:DICIEMBRE!N35)</f>
        <v>0</v>
      </c>
      <c r="O35" s="45">
        <f>SUM(ENERO:DICIEMBRE!O35)</f>
        <v>0</v>
      </c>
      <c r="P35" s="45">
        <f>SUM(ENERO:DICIEMBRE!P35)</f>
        <v>0</v>
      </c>
      <c r="Q35" s="45">
        <f>SUM(ENERO:DICIEMBRE!Q35)</f>
        <v>0</v>
      </c>
      <c r="R35" s="45">
        <f>SUM(ENERO:DICIEMBRE!R35)</f>
        <v>0</v>
      </c>
      <c r="S35" s="45">
        <f>SUM(ENERO:DICIEMBRE!S35)</f>
        <v>0</v>
      </c>
      <c r="T35" s="45">
        <f>SUM(ENERO:DICIEMBRE!T35)</f>
        <v>0</v>
      </c>
      <c r="U35" s="45">
        <f>SUM(ENERO:DICIEMBRE!U35)</f>
        <v>0</v>
      </c>
      <c r="V35" s="45">
        <f>SUM(ENERO:DICIEMBRE!V35)</f>
        <v>0</v>
      </c>
      <c r="W35" s="45">
        <f>SUM(ENERO:DICIEMBRE!W35)</f>
        <v>0</v>
      </c>
      <c r="X35" s="45">
        <f>SUM(ENERO:DICIEMBRE!X35)</f>
        <v>0</v>
      </c>
      <c r="Y35" s="45">
        <f>SUM(ENERO:DICIEMBRE!Y35)</f>
        <v>0</v>
      </c>
      <c r="Z35" s="45">
        <f>SUM(ENERO:DICIEMBRE!Z35)</f>
        <v>0</v>
      </c>
      <c r="AA35" s="45">
        <f>SUM(ENERO:DICIEMBRE!AA35)</f>
        <v>0</v>
      </c>
      <c r="AB35" s="45">
        <f>SUM(ENERO:DICIEMBRE!AB35)</f>
        <v>0</v>
      </c>
      <c r="AC35" s="45">
        <f>SUM(ENERO:DICIEMBRE!AC35)</f>
        <v>0</v>
      </c>
      <c r="AD35" s="45">
        <f>SUM(ENERO:DICIEMBRE!AD35)</f>
        <v>0</v>
      </c>
      <c r="AE35" s="45">
        <f>SUM(ENERO:DICIEMBRE!AE35)</f>
        <v>0</v>
      </c>
      <c r="AF35" s="45">
        <f>SUM(ENERO:DICIEMBRE!AF35)</f>
        <v>0</v>
      </c>
      <c r="AG35" s="45">
        <f>SUM(ENERO:DICIEMBRE!AG35)</f>
        <v>0</v>
      </c>
      <c r="AH35" s="45">
        <f>SUM(ENERO:DICIEMBRE!AH35)</f>
        <v>0</v>
      </c>
      <c r="AI35" s="45">
        <f>SUM(ENERO:DICIEMBRE!AI35)</f>
        <v>0</v>
      </c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198" t="s">
        <v>71</v>
      </c>
      <c r="C36" s="198"/>
      <c r="D36" s="70">
        <f>SUM(E36:X36)</f>
        <v>0</v>
      </c>
      <c r="E36" s="45">
        <f>SUM(ENERO:DICIEMBRE!E36)</f>
        <v>0</v>
      </c>
      <c r="F36" s="45">
        <f>SUM(ENERO:DICIEMBRE!F36)</f>
        <v>0</v>
      </c>
      <c r="G36" s="45">
        <f>SUM(ENERO:DICIEMBRE!G36)</f>
        <v>0</v>
      </c>
      <c r="H36" s="45">
        <f>SUM(ENERO:DICIEMBRE!H36)</f>
        <v>0</v>
      </c>
      <c r="I36" s="45">
        <f>SUM(ENERO:DICIEMBRE!I36)</f>
        <v>0</v>
      </c>
      <c r="J36" s="45">
        <f>SUM(ENERO:DICIEMBRE!J36)</f>
        <v>0</v>
      </c>
      <c r="K36" s="45">
        <f>SUM(ENERO:DICIEMBRE!K36)</f>
        <v>0</v>
      </c>
      <c r="L36" s="45">
        <f>SUM(ENERO:DICIEMBRE!L36)</f>
        <v>0</v>
      </c>
      <c r="M36" s="45">
        <f>SUM(ENERO:DICIEMBRE!M36)</f>
        <v>0</v>
      </c>
      <c r="N36" s="45">
        <f>SUM(ENERO:DICIEMBRE!N36)</f>
        <v>0</v>
      </c>
      <c r="O36" s="45">
        <f>SUM(ENERO:DICIEMBRE!O36)</f>
        <v>0</v>
      </c>
      <c r="P36" s="45">
        <f>SUM(ENERO:DICIEMBRE!P36)</f>
        <v>0</v>
      </c>
      <c r="Q36" s="45">
        <f>SUM(ENERO:DICIEMBRE!Q36)</f>
        <v>0</v>
      </c>
      <c r="R36" s="45">
        <f>SUM(ENERO:DICIEMBRE!R36)</f>
        <v>0</v>
      </c>
      <c r="S36" s="45">
        <f>SUM(ENERO:DICIEMBRE!S36)</f>
        <v>0</v>
      </c>
      <c r="T36" s="45">
        <f>SUM(ENERO:DICIEMBRE!T36)</f>
        <v>0</v>
      </c>
      <c r="U36" s="45">
        <f>SUM(ENERO:DICIEMBRE!U36)</f>
        <v>0</v>
      </c>
      <c r="V36" s="45">
        <f>SUM(ENERO:DICIEMBRE!V36)</f>
        <v>0</v>
      </c>
      <c r="W36" s="45">
        <f>SUM(ENERO:DICIEMBRE!W36)</f>
        <v>0</v>
      </c>
      <c r="X36" s="45">
        <f>SUM(ENERO:DICIEMBRE!X36)</f>
        <v>0</v>
      </c>
      <c r="Y36" s="45">
        <f>SUM(ENERO:DICIEMBRE!Y36)</f>
        <v>0</v>
      </c>
      <c r="Z36" s="45">
        <f>SUM(ENERO:DICIEMBRE!Z36)</f>
        <v>0</v>
      </c>
      <c r="AA36" s="45">
        <f>SUM(ENERO:DICIEMBRE!AA36)</f>
        <v>0</v>
      </c>
      <c r="AB36" s="45">
        <f>SUM(ENERO:DICIEMBRE!AB36)</f>
        <v>0</v>
      </c>
      <c r="AC36" s="45">
        <f>SUM(ENERO:DICIEMBRE!AC36)</f>
        <v>0</v>
      </c>
      <c r="AD36" s="45">
        <f>SUM(ENERO:DICIEMBRE!AD36)</f>
        <v>0</v>
      </c>
      <c r="AE36" s="45">
        <f>SUM(ENERO:DICIEMBRE!AE36)</f>
        <v>0</v>
      </c>
      <c r="AF36" s="45">
        <f>SUM(ENERO:DICIEMBRE!AF36)</f>
        <v>0</v>
      </c>
      <c r="AG36" s="45">
        <f>SUM(ENERO:DICIEMBRE!AG36)</f>
        <v>0</v>
      </c>
      <c r="AH36" s="45">
        <f>SUM(ENERO:DICIEMBRE!AH36)</f>
        <v>0</v>
      </c>
      <c r="AI36" s="45">
        <f>SUM(ENERO:DICIEMBRE!AI36)</f>
        <v>0</v>
      </c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45">
        <f>SUM(ENERO:DICIEMBRE!E37)</f>
        <v>0</v>
      </c>
      <c r="F37" s="45">
        <f>SUM(ENERO:DICIEMBRE!F37)</f>
        <v>0</v>
      </c>
      <c r="G37" s="45">
        <f>SUM(ENERO:DICIEMBRE!G37)</f>
        <v>0</v>
      </c>
      <c r="H37" s="45">
        <f>SUM(ENERO:DICIEMBRE!H37)</f>
        <v>0</v>
      </c>
      <c r="I37" s="45">
        <f>SUM(ENERO:DICIEMBRE!I37)</f>
        <v>0</v>
      </c>
      <c r="J37" s="45">
        <f>SUM(ENERO:DICIEMBRE!J37)</f>
        <v>0</v>
      </c>
      <c r="K37" s="45">
        <f>SUM(ENERO:DICIEMBRE!K37)</f>
        <v>0</v>
      </c>
      <c r="L37" s="45">
        <f>SUM(ENERO:DICIEMBRE!L37)</f>
        <v>0</v>
      </c>
      <c r="M37" s="45">
        <f>SUM(ENERO:DICIEMBRE!M37)</f>
        <v>0</v>
      </c>
      <c r="N37" s="45">
        <f>SUM(ENERO:DICIEMBRE!N37)</f>
        <v>0</v>
      </c>
      <c r="O37" s="45">
        <f>SUM(ENERO:DICIEMBRE!O37)</f>
        <v>0</v>
      </c>
      <c r="P37" s="45">
        <f>SUM(ENERO:DICIEMBRE!P37)</f>
        <v>0</v>
      </c>
      <c r="Q37" s="45">
        <f>SUM(ENERO:DICIEMBRE!Q37)</f>
        <v>0</v>
      </c>
      <c r="R37" s="45">
        <f>SUM(ENERO:DICIEMBRE!R37)</f>
        <v>0</v>
      </c>
      <c r="S37" s="45">
        <f>SUM(ENERO:DICIEMBRE!S37)</f>
        <v>0</v>
      </c>
      <c r="T37" s="45">
        <f>SUM(ENERO:DICIEMBRE!T37)</f>
        <v>0</v>
      </c>
      <c r="U37" s="45">
        <f>SUM(ENERO:DICIEMBRE!U37)</f>
        <v>0</v>
      </c>
      <c r="V37" s="45">
        <f>SUM(ENERO:DICIEMBRE!V37)</f>
        <v>0</v>
      </c>
      <c r="W37" s="45">
        <f>SUM(ENERO:DICIEMBRE!W37)</f>
        <v>0</v>
      </c>
      <c r="X37" s="45">
        <f>SUM(ENERO:DICIEMBRE!X37)</f>
        <v>0</v>
      </c>
      <c r="Y37" s="45">
        <f>SUM(ENERO:DICIEMBRE!Y37)</f>
        <v>0</v>
      </c>
      <c r="Z37" s="45">
        <f>SUM(ENERO:DICIEMBRE!Z37)</f>
        <v>0</v>
      </c>
      <c r="AA37" s="45">
        <f>SUM(ENERO:DICIEMBRE!AA37)</f>
        <v>0</v>
      </c>
      <c r="AB37" s="45">
        <f>SUM(ENERO:DICIEMBRE!AB37)</f>
        <v>0</v>
      </c>
      <c r="AC37" s="45">
        <f>SUM(ENERO:DICIEMBRE!AC37)</f>
        <v>0</v>
      </c>
      <c r="AD37" s="45">
        <f>SUM(ENERO:DICIEMBRE!AD37)</f>
        <v>0</v>
      </c>
      <c r="AE37" s="45">
        <f>SUM(ENERO:DICIEMBRE!AE37)</f>
        <v>0</v>
      </c>
      <c r="AF37" s="45">
        <f>SUM(ENERO:DICIEMBRE!AF37)</f>
        <v>0</v>
      </c>
      <c r="AG37" s="45">
        <f>SUM(ENERO:DICIEMBRE!AG37)</f>
        <v>0</v>
      </c>
      <c r="AH37" s="45">
        <f>SUM(ENERO:DICIEMBRE!AH37)</f>
        <v>0</v>
      </c>
      <c r="AI37" s="45">
        <f>SUM(ENERO:DICIEMBRE!AI37)</f>
        <v>0</v>
      </c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45">
        <f>SUM(ENERO:DICIEMBRE!J38)</f>
        <v>0</v>
      </c>
      <c r="K38" s="45">
        <f>SUM(ENERO:DICIEMBRE!K38)</f>
        <v>0</v>
      </c>
      <c r="L38" s="45">
        <f>SUM(ENERO:DICIEMBRE!L38)</f>
        <v>0</v>
      </c>
      <c r="M38" s="45">
        <f>SUM(ENERO:DICIEMBRE!M38)</f>
        <v>0</v>
      </c>
      <c r="N38" s="45">
        <f>SUM(ENERO:DICIEMBRE!N38)</f>
        <v>0</v>
      </c>
      <c r="O38" s="45">
        <f>SUM(ENERO:DICIEMBRE!O38)</f>
        <v>0</v>
      </c>
      <c r="P38" s="45">
        <f>SUM(ENERO:DICIEMBRE!P38)</f>
        <v>0</v>
      </c>
      <c r="Q38" s="45">
        <f>SUM(ENERO:DICIEMBRE!Q38)</f>
        <v>0</v>
      </c>
      <c r="R38" s="45">
        <f>SUM(ENERO:DICIEMBRE!R38)</f>
        <v>0</v>
      </c>
      <c r="S38" s="45">
        <f>SUM(ENERO:DICIEMBRE!S38)</f>
        <v>0</v>
      </c>
      <c r="T38" s="187"/>
      <c r="U38" s="187"/>
      <c r="V38" s="187"/>
      <c r="W38" s="187"/>
      <c r="X38" s="187"/>
      <c r="Y38" s="45">
        <f>SUM(ENERO:DICIEMBRE!Y38)</f>
        <v>0</v>
      </c>
      <c r="Z38" s="45">
        <f>SUM(ENERO:DICIEMBRE!Z38)</f>
        <v>0</v>
      </c>
      <c r="AA38" s="45">
        <f>SUM(ENERO:DICIEMBRE!AA38)</f>
        <v>0</v>
      </c>
      <c r="AB38" s="45">
        <f>SUM(ENERO:DICIEMBRE!AB38)</f>
        <v>0</v>
      </c>
      <c r="AC38" s="45">
        <f>SUM(ENERO:DICIEMBRE!AC38)</f>
        <v>0</v>
      </c>
      <c r="AD38" s="45">
        <f>SUM(ENERO:DICIEMBRE!AD38)</f>
        <v>0</v>
      </c>
      <c r="AE38" s="45">
        <f>SUM(ENERO:DICIEMBRE!AE38)</f>
        <v>0</v>
      </c>
      <c r="AF38" s="45">
        <f>SUM(ENERO:DICIEMBRE!AF38)</f>
        <v>0</v>
      </c>
      <c r="AG38" s="45">
        <f>SUM(ENERO:DICIEMBRE!AG38)</f>
        <v>0</v>
      </c>
      <c r="AH38" s="45">
        <f>SUM(ENERO:DICIEMBRE!AH38)</f>
        <v>0</v>
      </c>
      <c r="AI38" s="45">
        <f>SUM(ENERO:DICIEMBRE!AI38)</f>
        <v>0</v>
      </c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45">
        <f>SUM(ENERO:DICIEMBRE!E39)</f>
        <v>0</v>
      </c>
      <c r="F39" s="45">
        <f>SUM(ENERO:DICIEMBRE!F39)</f>
        <v>0</v>
      </c>
      <c r="G39" s="45">
        <f>SUM(ENERO:DICIEMBRE!G39)</f>
        <v>0</v>
      </c>
      <c r="H39" s="45">
        <f>SUM(ENERO:DICIEMBRE!H39)</f>
        <v>0</v>
      </c>
      <c r="I39" s="45">
        <f>SUM(ENERO:DICIEMBRE!I39)</f>
        <v>0</v>
      </c>
      <c r="J39" s="45">
        <f>SUM(ENERO:DICIEMBRE!J39)</f>
        <v>0</v>
      </c>
      <c r="K39" s="45">
        <f>SUM(ENERO:DICIEMBRE!K39)</f>
        <v>0</v>
      </c>
      <c r="L39" s="45">
        <f>SUM(ENERO:DICIEMBRE!L39)</f>
        <v>0</v>
      </c>
      <c r="M39" s="45">
        <f>SUM(ENERO:DICIEMBRE!M39)</f>
        <v>0</v>
      </c>
      <c r="N39" s="45">
        <f>SUM(ENERO:DICIEMBRE!N39)</f>
        <v>0</v>
      </c>
      <c r="O39" s="45">
        <f>SUM(ENERO:DICIEMBRE!O39)</f>
        <v>0</v>
      </c>
      <c r="P39" s="45">
        <f>SUM(ENERO:DICIEMBRE!P39)</f>
        <v>0</v>
      </c>
      <c r="Q39" s="45">
        <f>SUM(ENERO:DICIEMBRE!Q39)</f>
        <v>0</v>
      </c>
      <c r="R39" s="45">
        <f>SUM(ENERO:DICIEMBRE!R39)</f>
        <v>0</v>
      </c>
      <c r="S39" s="45">
        <f>SUM(ENERO:DICIEMBRE!S39)</f>
        <v>0</v>
      </c>
      <c r="T39" s="45">
        <f>SUM(ENERO:DICIEMBRE!T39)</f>
        <v>0</v>
      </c>
      <c r="U39" s="45">
        <f>SUM(ENERO:DICIEMBRE!U39)</f>
        <v>0</v>
      </c>
      <c r="V39" s="45">
        <f>SUM(ENERO:DICIEMBRE!V39)</f>
        <v>0</v>
      </c>
      <c r="W39" s="45">
        <f>SUM(ENERO:DICIEMBRE!W39)</f>
        <v>0</v>
      </c>
      <c r="X39" s="45">
        <f>SUM(ENERO:DICIEMBRE!X39)</f>
        <v>0</v>
      </c>
      <c r="Y39" s="45">
        <f>SUM(ENERO:DICIEMBRE!Y39)</f>
        <v>0</v>
      </c>
      <c r="Z39" s="45">
        <f>SUM(ENERO:DICIEMBRE!Z39)</f>
        <v>0</v>
      </c>
      <c r="AA39" s="45">
        <f>SUM(ENERO:DICIEMBRE!AA39)</f>
        <v>0</v>
      </c>
      <c r="AB39" s="45">
        <f>SUM(ENERO:DICIEMBRE!AB39)</f>
        <v>0</v>
      </c>
      <c r="AC39" s="45">
        <f>SUM(ENERO:DICIEMBRE!AC39)</f>
        <v>0</v>
      </c>
      <c r="AD39" s="45">
        <f>SUM(ENERO:DICIEMBRE!AD39)</f>
        <v>0</v>
      </c>
      <c r="AE39" s="45">
        <f>SUM(ENERO:DICIEMBRE!AE39)</f>
        <v>0</v>
      </c>
      <c r="AF39" s="45">
        <f>SUM(ENERO:DICIEMBRE!AF39)</f>
        <v>0</v>
      </c>
      <c r="AG39" s="45">
        <f>SUM(ENERO:DICIEMBRE!AG39)</f>
        <v>0</v>
      </c>
      <c r="AH39" s="45">
        <f>SUM(ENERO:DICIEMBRE!AH39)</f>
        <v>0</v>
      </c>
      <c r="AI39" s="45">
        <f>SUM(ENERO:DICIEMBRE!AI39)</f>
        <v>0</v>
      </c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123" t="s">
        <v>75</v>
      </c>
      <c r="C40" s="205" t="s">
        <v>76</v>
      </c>
      <c r="D40" s="64">
        <f>SUM(U40:X40)</f>
        <v>0</v>
      </c>
      <c r="E40" s="148"/>
      <c r="F40" s="149"/>
      <c r="G40" s="149"/>
      <c r="H40" s="149"/>
      <c r="I40" s="150"/>
      <c r="J40" s="184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45">
        <f>SUM(ENERO:DICIEMBRE!U40)</f>
        <v>0</v>
      </c>
      <c r="V40" s="45">
        <f>SUM(ENERO:DICIEMBRE!V40)</f>
        <v>0</v>
      </c>
      <c r="W40" s="45">
        <f>SUM(ENERO:DICIEMBRE!W40)</f>
        <v>0</v>
      </c>
      <c r="X40" s="45">
        <f>SUM(ENERO:DICIEMBRE!X40)</f>
        <v>0</v>
      </c>
      <c r="Y40" s="45">
        <f>SUM(ENERO:DICIEMBRE!Y40)</f>
        <v>0</v>
      </c>
      <c r="Z40" s="149"/>
      <c r="AA40" s="206"/>
      <c r="AB40" s="45">
        <f>SUM(ENERO:DICIEMBRE!AB40)</f>
        <v>0</v>
      </c>
      <c r="AC40" s="45">
        <f>SUM(ENERO:DICIEMBRE!AC40)</f>
        <v>0</v>
      </c>
      <c r="AD40" s="45">
        <f>SUM(ENERO:DICIEMBRE!AD40)</f>
        <v>0</v>
      </c>
      <c r="AE40" s="45">
        <f>SUM(ENERO:DICIEMBRE!AE40)</f>
        <v>0</v>
      </c>
      <c r="AF40" s="45">
        <f>SUM(ENERO:DICIEMBRE!AF40)</f>
        <v>0</v>
      </c>
      <c r="AG40" s="45">
        <f>SUM(ENERO:DICIEMBRE!AG40)</f>
        <v>0</v>
      </c>
      <c r="AH40" s="45">
        <f>SUM(ENERO:DICIEMBRE!AH40)</f>
        <v>0</v>
      </c>
      <c r="AI40" s="45">
        <f>SUM(ENERO:DICIEMBRE!AI40)</f>
        <v>0</v>
      </c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45">
        <f>SUM(ENERO:DICIEMBRE!U41)</f>
        <v>0</v>
      </c>
      <c r="V41" s="45">
        <f>SUM(ENERO:DICIEMBRE!V41)</f>
        <v>0</v>
      </c>
      <c r="W41" s="45">
        <f>SUM(ENERO:DICIEMBRE!W41)</f>
        <v>0</v>
      </c>
      <c r="X41" s="45">
        <f>SUM(ENERO:DICIEMBRE!X41)</f>
        <v>0</v>
      </c>
      <c r="Y41" s="45">
        <f>SUM(ENERO:DICIEMBRE!Y41)</f>
        <v>0</v>
      </c>
      <c r="Z41" s="177"/>
      <c r="AA41" s="208"/>
      <c r="AB41" s="45">
        <f>SUM(ENERO:DICIEMBRE!AB41)</f>
        <v>0</v>
      </c>
      <c r="AC41" s="45">
        <f>SUM(ENERO:DICIEMBRE!AC41)</f>
        <v>0</v>
      </c>
      <c r="AD41" s="45">
        <f>SUM(ENERO:DICIEMBRE!AD41)</f>
        <v>0</v>
      </c>
      <c r="AE41" s="45">
        <f>SUM(ENERO:DICIEMBRE!AE41)</f>
        <v>0</v>
      </c>
      <c r="AF41" s="45">
        <f>SUM(ENERO:DICIEMBRE!AF41)</f>
        <v>0</v>
      </c>
      <c r="AG41" s="45">
        <f>SUM(ENERO:DICIEMBRE!AG41)</f>
        <v>0</v>
      </c>
      <c r="AH41" s="45">
        <f>SUM(ENERO:DICIEMBRE!AH41)</f>
        <v>0</v>
      </c>
      <c r="AI41" s="45">
        <f>SUM(ENERO:DICIEMBRE!AI41)</f>
        <v>0</v>
      </c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45">
        <f>SUM(ENERO:DICIEMBRE!U42)</f>
        <v>0</v>
      </c>
      <c r="V42" s="45">
        <f>SUM(ENERO:DICIEMBRE!V42)</f>
        <v>0</v>
      </c>
      <c r="W42" s="45">
        <f>SUM(ENERO:DICIEMBRE!W42)</f>
        <v>0</v>
      </c>
      <c r="X42" s="45">
        <f>SUM(ENERO:DICIEMBRE!X42)</f>
        <v>0</v>
      </c>
      <c r="Y42" s="45">
        <f>SUM(ENERO:DICIEMBRE!Y42)</f>
        <v>0</v>
      </c>
      <c r="Z42" s="177"/>
      <c r="AA42" s="208"/>
      <c r="AB42" s="45">
        <f>SUM(ENERO:DICIEMBRE!AB42)</f>
        <v>0</v>
      </c>
      <c r="AC42" s="45">
        <f>SUM(ENERO:DICIEMBRE!AC42)</f>
        <v>0</v>
      </c>
      <c r="AD42" s="45">
        <f>SUM(ENERO:DICIEMBRE!AD42)</f>
        <v>0</v>
      </c>
      <c r="AE42" s="45">
        <f>SUM(ENERO:DICIEMBRE!AE42)</f>
        <v>0</v>
      </c>
      <c r="AF42" s="45">
        <f>SUM(ENERO:DICIEMBRE!AF42)</f>
        <v>0</v>
      </c>
      <c r="AG42" s="45">
        <f>SUM(ENERO:DICIEMBRE!AG42)</f>
        <v>0</v>
      </c>
      <c r="AH42" s="45">
        <f>SUM(ENERO:DICIEMBRE!AH42)</f>
        <v>0</v>
      </c>
      <c r="AI42" s="45">
        <f>SUM(ENERO:DICIEMBRE!AI42)</f>
        <v>0</v>
      </c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45">
        <f>SUM(ENERO:DICIEMBRE!U43)</f>
        <v>0</v>
      </c>
      <c r="V43" s="45">
        <f>SUM(ENERO:DICIEMBRE!V43)</f>
        <v>0</v>
      </c>
      <c r="W43" s="45">
        <f>SUM(ENERO:DICIEMBRE!W43)</f>
        <v>0</v>
      </c>
      <c r="X43" s="45">
        <f>SUM(ENERO:DICIEMBRE!X43)</f>
        <v>0</v>
      </c>
      <c r="Y43" s="45">
        <f>SUM(ENERO:DICIEMBRE!Y43)</f>
        <v>0</v>
      </c>
      <c r="Z43" s="177"/>
      <c r="AA43" s="208"/>
      <c r="AB43" s="45">
        <f>SUM(ENERO:DICIEMBRE!AB43)</f>
        <v>0</v>
      </c>
      <c r="AC43" s="45">
        <f>SUM(ENERO:DICIEMBRE!AC43)</f>
        <v>0</v>
      </c>
      <c r="AD43" s="45">
        <f>SUM(ENERO:DICIEMBRE!AD43)</f>
        <v>0</v>
      </c>
      <c r="AE43" s="45">
        <f>SUM(ENERO:DICIEMBRE!AE43)</f>
        <v>0</v>
      </c>
      <c r="AF43" s="45">
        <f>SUM(ENERO:DICIEMBRE!AF43)</f>
        <v>0</v>
      </c>
      <c r="AG43" s="45">
        <f>SUM(ENERO:DICIEMBRE!AG43)</f>
        <v>0</v>
      </c>
      <c r="AH43" s="45">
        <f>SUM(ENERO:DICIEMBRE!AH43)</f>
        <v>0</v>
      </c>
      <c r="AI43" s="45">
        <f>SUM(ENERO:DICIEMBRE!AI43)</f>
        <v>0</v>
      </c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45">
        <f>SUM(ENERO:DICIEMBRE!U44)</f>
        <v>0</v>
      </c>
      <c r="V44" s="45">
        <f>SUM(ENERO:DICIEMBRE!V44)</f>
        <v>0</v>
      </c>
      <c r="W44" s="45">
        <f>SUM(ENERO:DICIEMBRE!W44)</f>
        <v>0</v>
      </c>
      <c r="X44" s="45">
        <f>SUM(ENERO:DICIEMBRE!X44)</f>
        <v>0</v>
      </c>
      <c r="Y44" s="45">
        <f>SUM(ENERO:DICIEMBRE!Y44)</f>
        <v>0</v>
      </c>
      <c r="Z44" s="168"/>
      <c r="AA44" s="171"/>
      <c r="AB44" s="45">
        <f>SUM(ENERO:DICIEMBRE!AB44)</f>
        <v>0</v>
      </c>
      <c r="AC44" s="45">
        <f>SUM(ENERO:DICIEMBRE!AC44)</f>
        <v>0</v>
      </c>
      <c r="AD44" s="45">
        <f>SUM(ENERO:DICIEMBRE!AD44)</f>
        <v>0</v>
      </c>
      <c r="AE44" s="45">
        <f>SUM(ENERO:DICIEMBRE!AE44)</f>
        <v>0</v>
      </c>
      <c r="AF44" s="45">
        <f>SUM(ENERO:DICIEMBRE!AF44)</f>
        <v>0</v>
      </c>
      <c r="AG44" s="45">
        <f>SUM(ENERO:DICIEMBRE!AG44)</f>
        <v>0</v>
      </c>
      <c r="AH44" s="45">
        <f>SUM(ENERO:DICIEMBRE!AH44)</f>
        <v>0</v>
      </c>
      <c r="AI44" s="45">
        <f>SUM(ENERO:DICIEMBRE!AI44)</f>
        <v>0</v>
      </c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221" t="s">
        <v>81</v>
      </c>
      <c r="C45" s="222"/>
      <c r="D45" s="64">
        <f>SUM(E45:X45)</f>
        <v>0</v>
      </c>
      <c r="E45" s="45">
        <f>SUM(ENERO:DICIEMBRE!E45)</f>
        <v>0</v>
      </c>
      <c r="F45" s="45">
        <f>SUM(ENERO:DICIEMBRE!F45)</f>
        <v>0</v>
      </c>
      <c r="G45" s="45">
        <f>SUM(ENERO:DICIEMBRE!G45)</f>
        <v>0</v>
      </c>
      <c r="H45" s="45">
        <f>SUM(ENERO:DICIEMBRE!H45)</f>
        <v>0</v>
      </c>
      <c r="I45" s="45">
        <f>SUM(ENERO:DICIEMBRE!I45)</f>
        <v>0</v>
      </c>
      <c r="J45" s="45">
        <f>SUM(ENERO:DICIEMBRE!J45)</f>
        <v>0</v>
      </c>
      <c r="K45" s="45">
        <f>SUM(ENERO:DICIEMBRE!K45)</f>
        <v>0</v>
      </c>
      <c r="L45" s="45">
        <f>SUM(ENERO:DICIEMBRE!L45)</f>
        <v>0</v>
      </c>
      <c r="M45" s="45">
        <f>SUM(ENERO:DICIEMBRE!M45)</f>
        <v>0</v>
      </c>
      <c r="N45" s="45">
        <f>SUM(ENERO:DICIEMBRE!N45)</f>
        <v>0</v>
      </c>
      <c r="O45" s="45">
        <f>SUM(ENERO:DICIEMBRE!O45)</f>
        <v>0</v>
      </c>
      <c r="P45" s="45">
        <f>SUM(ENERO:DICIEMBRE!P45)</f>
        <v>0</v>
      </c>
      <c r="Q45" s="45">
        <f>SUM(ENERO:DICIEMBRE!Q45)</f>
        <v>0</v>
      </c>
      <c r="R45" s="45">
        <f>SUM(ENERO:DICIEMBRE!R45)</f>
        <v>0</v>
      </c>
      <c r="S45" s="45">
        <f>SUM(ENERO:DICIEMBRE!S45)</f>
        <v>0</v>
      </c>
      <c r="T45" s="45">
        <f>SUM(ENERO:DICIEMBRE!T45)</f>
        <v>0</v>
      </c>
      <c r="U45" s="45">
        <f>SUM(ENERO:DICIEMBRE!U45)</f>
        <v>0</v>
      </c>
      <c r="V45" s="45">
        <f>SUM(ENERO:DICIEMBRE!V45)</f>
        <v>0</v>
      </c>
      <c r="W45" s="45">
        <f>SUM(ENERO:DICIEMBRE!W45)</f>
        <v>0</v>
      </c>
      <c r="X45" s="45">
        <f>SUM(ENERO:DICIEMBRE!X45)</f>
        <v>0</v>
      </c>
      <c r="Y45" s="45">
        <f>SUM(ENERO:DICIEMBRE!Y45)</f>
        <v>0</v>
      </c>
      <c r="Z45" s="149"/>
      <c r="AA45" s="206"/>
      <c r="AB45" s="45">
        <f>SUM(ENERO:DICIEMBRE!AB45)</f>
        <v>0</v>
      </c>
      <c r="AC45" s="45">
        <f>SUM(ENERO:DICIEMBRE!AC45)</f>
        <v>0</v>
      </c>
      <c r="AD45" s="45">
        <f>SUM(ENERO:DICIEMBRE!AD45)</f>
        <v>0</v>
      </c>
      <c r="AE45" s="45">
        <f>SUM(ENERO:DICIEMBRE!AE45)</f>
        <v>0</v>
      </c>
      <c r="AF45" s="45">
        <f>SUM(ENERO:DICIEMBRE!AF45)</f>
        <v>0</v>
      </c>
      <c r="AG45" s="45">
        <f>SUM(ENERO:DICIEMBRE!AG45)</f>
        <v>0</v>
      </c>
      <c r="AH45" s="45">
        <f>SUM(ENERO:DICIEMBRE!AH45)</f>
        <v>0</v>
      </c>
      <c r="AI45" s="45">
        <f>SUM(ENERO:DICIEMBRE!AI45)</f>
        <v>0</v>
      </c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45">
        <f>SUM(ENERO:DICIEMBRE!E46)</f>
        <v>0</v>
      </c>
      <c r="F46" s="45">
        <f>SUM(ENERO:DICIEMBRE!F46)</f>
        <v>0</v>
      </c>
      <c r="G46" s="45">
        <f>SUM(ENERO:DICIEMBRE!G46)</f>
        <v>0</v>
      </c>
      <c r="H46" s="45">
        <f>SUM(ENERO:DICIEMBRE!H46)</f>
        <v>0</v>
      </c>
      <c r="I46" s="45">
        <f>SUM(ENERO:DICIEMBRE!I46)</f>
        <v>0</v>
      </c>
      <c r="J46" s="45">
        <f>SUM(ENERO:DICIEMBRE!J46)</f>
        <v>0</v>
      </c>
      <c r="K46" s="45">
        <f>SUM(ENERO:DICIEMBRE!K46)</f>
        <v>0</v>
      </c>
      <c r="L46" s="45">
        <f>SUM(ENERO:DICIEMBRE!L46)</f>
        <v>0</v>
      </c>
      <c r="M46" s="45">
        <f>SUM(ENERO:DICIEMBRE!M46)</f>
        <v>0</v>
      </c>
      <c r="N46" s="45">
        <f>SUM(ENERO:DICIEMBRE!N46)</f>
        <v>0</v>
      </c>
      <c r="O46" s="45">
        <f>SUM(ENERO:DICIEMBRE!O46)</f>
        <v>0</v>
      </c>
      <c r="P46" s="45">
        <f>SUM(ENERO:DICIEMBRE!P46)</f>
        <v>0</v>
      </c>
      <c r="Q46" s="45">
        <f>SUM(ENERO:DICIEMBRE!Q46)</f>
        <v>0</v>
      </c>
      <c r="R46" s="45">
        <f>SUM(ENERO:DICIEMBRE!R46)</f>
        <v>0</v>
      </c>
      <c r="S46" s="45">
        <f>SUM(ENERO:DICIEMBRE!S46)</f>
        <v>0</v>
      </c>
      <c r="T46" s="45">
        <f>SUM(ENERO:DICIEMBRE!T46)</f>
        <v>0</v>
      </c>
      <c r="U46" s="45">
        <f>SUM(ENERO:DICIEMBRE!U46)</f>
        <v>0</v>
      </c>
      <c r="V46" s="45">
        <f>SUM(ENERO:DICIEMBRE!V46)</f>
        <v>0</v>
      </c>
      <c r="W46" s="45">
        <f>SUM(ENERO:DICIEMBRE!W46)</f>
        <v>0</v>
      </c>
      <c r="X46" s="45">
        <f>SUM(ENERO:DICIEMBRE!X46)</f>
        <v>0</v>
      </c>
      <c r="Y46" s="45">
        <f>SUM(ENERO:DICIEMBRE!Y46)</f>
        <v>0</v>
      </c>
      <c r="Z46" s="165"/>
      <c r="AA46" s="183"/>
      <c r="AB46" s="45">
        <f>SUM(ENERO:DICIEMBRE!AB46)</f>
        <v>0</v>
      </c>
      <c r="AC46" s="45">
        <f>SUM(ENERO:DICIEMBRE!AC46)</f>
        <v>0</v>
      </c>
      <c r="AD46" s="45">
        <f>SUM(ENERO:DICIEMBRE!AD46)</f>
        <v>0</v>
      </c>
      <c r="AE46" s="45">
        <f>SUM(ENERO:DICIEMBRE!AE46)</f>
        <v>0</v>
      </c>
      <c r="AF46" s="45">
        <f>SUM(ENERO:DICIEMBRE!AF46)</f>
        <v>0</v>
      </c>
      <c r="AG46" s="45">
        <f>SUM(ENERO:DICIEMBRE!AG46)</f>
        <v>0</v>
      </c>
      <c r="AH46" s="45">
        <f>SUM(ENERO:DICIEMBRE!AH46)</f>
        <v>0</v>
      </c>
      <c r="AI46" s="45">
        <f>SUM(ENERO:DICIEMBRE!AI46)</f>
        <v>0</v>
      </c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227" t="s">
        <v>83</v>
      </c>
      <c r="C47" s="228" t="s">
        <v>84</v>
      </c>
      <c r="D47" s="70">
        <f>SUM(K47:X47)</f>
        <v>0</v>
      </c>
      <c r="E47" s="148"/>
      <c r="F47" s="149"/>
      <c r="G47" s="149"/>
      <c r="H47" s="149"/>
      <c r="I47" s="229"/>
      <c r="J47" s="149"/>
      <c r="K47" s="45">
        <f>SUM(ENERO:DICIEMBRE!K47)</f>
        <v>0</v>
      </c>
      <c r="L47" s="45">
        <f>SUM(ENERO:DICIEMBRE!L47)</f>
        <v>0</v>
      </c>
      <c r="M47" s="45">
        <f>SUM(ENERO:DICIEMBRE!M47)</f>
        <v>0</v>
      </c>
      <c r="N47" s="45">
        <f>SUM(ENERO:DICIEMBRE!N47)</f>
        <v>0</v>
      </c>
      <c r="O47" s="45">
        <f>SUM(ENERO:DICIEMBRE!O47)</f>
        <v>0</v>
      </c>
      <c r="P47" s="45">
        <f>SUM(ENERO:DICIEMBRE!P47)</f>
        <v>0</v>
      </c>
      <c r="Q47" s="45">
        <f>SUM(ENERO:DICIEMBRE!Q47)</f>
        <v>0</v>
      </c>
      <c r="R47" s="45">
        <f>SUM(ENERO:DICIEMBRE!R47)</f>
        <v>0</v>
      </c>
      <c r="S47" s="45">
        <f>SUM(ENERO:DICIEMBRE!S47)</f>
        <v>0</v>
      </c>
      <c r="T47" s="45">
        <f>SUM(ENERO:DICIEMBRE!T47)</f>
        <v>0</v>
      </c>
      <c r="U47" s="45">
        <f>SUM(ENERO:DICIEMBRE!U47)</f>
        <v>0</v>
      </c>
      <c r="V47" s="45">
        <f>SUM(ENERO:DICIEMBRE!V47)</f>
        <v>0</v>
      </c>
      <c r="W47" s="45">
        <f>SUM(ENERO:DICIEMBRE!W47)</f>
        <v>0</v>
      </c>
      <c r="X47" s="45">
        <f>SUM(ENERO:DICIEMBRE!X47)</f>
        <v>0</v>
      </c>
      <c r="Y47" s="45">
        <f>SUM(ENERO:DICIEMBRE!Y47)</f>
        <v>0</v>
      </c>
      <c r="Z47" s="149"/>
      <c r="AA47" s="206"/>
      <c r="AB47" s="45">
        <f>SUM(ENERO:DICIEMBRE!AB47)</f>
        <v>0</v>
      </c>
      <c r="AC47" s="45">
        <f>SUM(ENERO:DICIEMBRE!AC47)</f>
        <v>0</v>
      </c>
      <c r="AD47" s="45">
        <f>SUM(ENERO:DICIEMBRE!AD47)</f>
        <v>0</v>
      </c>
      <c r="AE47" s="45">
        <f>SUM(ENERO:DICIEMBRE!AE47)</f>
        <v>0</v>
      </c>
      <c r="AF47" s="45">
        <f>SUM(ENERO:DICIEMBRE!AF47)</f>
        <v>0</v>
      </c>
      <c r="AG47" s="45">
        <f>SUM(ENERO:DICIEMBRE!AG47)</f>
        <v>0</v>
      </c>
      <c r="AH47" s="45">
        <f>SUM(ENERO:DICIEMBRE!AH47)</f>
        <v>0</v>
      </c>
      <c r="AI47" s="45">
        <f>SUM(ENERO:DICIEMBRE!AI47)</f>
        <v>0</v>
      </c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45">
        <f>SUM(ENERO:DICIEMBRE!K48)</f>
        <v>0</v>
      </c>
      <c r="L48" s="45">
        <f>SUM(ENERO:DICIEMBRE!L48)</f>
        <v>0</v>
      </c>
      <c r="M48" s="45">
        <f>SUM(ENERO:DICIEMBRE!M48)</f>
        <v>0</v>
      </c>
      <c r="N48" s="45">
        <f>SUM(ENERO:DICIEMBRE!N48)</f>
        <v>0</v>
      </c>
      <c r="O48" s="45">
        <f>SUM(ENERO:DICIEMBRE!O48)</f>
        <v>0</v>
      </c>
      <c r="P48" s="45">
        <f>SUM(ENERO:DICIEMBRE!P48)</f>
        <v>0</v>
      </c>
      <c r="Q48" s="45">
        <f>SUM(ENERO:DICIEMBRE!Q48)</f>
        <v>0</v>
      </c>
      <c r="R48" s="45">
        <f>SUM(ENERO:DICIEMBRE!R48)</f>
        <v>0</v>
      </c>
      <c r="S48" s="45">
        <f>SUM(ENERO:DICIEMBRE!S48)</f>
        <v>0</v>
      </c>
      <c r="T48" s="45">
        <f>SUM(ENERO:DICIEMBRE!T48)</f>
        <v>0</v>
      </c>
      <c r="U48" s="45">
        <f>SUM(ENERO:DICIEMBRE!U48)</f>
        <v>0</v>
      </c>
      <c r="V48" s="45">
        <f>SUM(ENERO:DICIEMBRE!V48)</f>
        <v>0</v>
      </c>
      <c r="W48" s="45">
        <f>SUM(ENERO:DICIEMBRE!W48)</f>
        <v>0</v>
      </c>
      <c r="X48" s="45">
        <f>SUM(ENERO:DICIEMBRE!X48)</f>
        <v>0</v>
      </c>
      <c r="Y48" s="45">
        <f>SUM(ENERO:DICIEMBRE!Y48)</f>
        <v>0</v>
      </c>
      <c r="Z48" s="177"/>
      <c r="AA48" s="208"/>
      <c r="AB48" s="45">
        <f>SUM(ENERO:DICIEMBRE!AB48)</f>
        <v>0</v>
      </c>
      <c r="AC48" s="45">
        <f>SUM(ENERO:DICIEMBRE!AC48)</f>
        <v>0</v>
      </c>
      <c r="AD48" s="45">
        <f>SUM(ENERO:DICIEMBRE!AD48)</f>
        <v>0</v>
      </c>
      <c r="AE48" s="45">
        <f>SUM(ENERO:DICIEMBRE!AE48)</f>
        <v>0</v>
      </c>
      <c r="AF48" s="45">
        <f>SUM(ENERO:DICIEMBRE!AF48)</f>
        <v>0</v>
      </c>
      <c r="AG48" s="45">
        <f>SUM(ENERO:DICIEMBRE!AG48)</f>
        <v>0</v>
      </c>
      <c r="AH48" s="45">
        <f>SUM(ENERO:DICIEMBRE!AH48)</f>
        <v>0</v>
      </c>
      <c r="AI48" s="45">
        <f>SUM(ENERO:DICIEMBRE!AI48)</f>
        <v>0</v>
      </c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45">
        <f>SUM(ENERO:DICIEMBRE!K49)</f>
        <v>0</v>
      </c>
      <c r="L49" s="45">
        <f>SUM(ENERO:DICIEMBRE!L49)</f>
        <v>0</v>
      </c>
      <c r="M49" s="45">
        <f>SUM(ENERO:DICIEMBRE!M49)</f>
        <v>0</v>
      </c>
      <c r="N49" s="45">
        <f>SUM(ENERO:DICIEMBRE!N49)</f>
        <v>0</v>
      </c>
      <c r="O49" s="45">
        <f>SUM(ENERO:DICIEMBRE!O49)</f>
        <v>0</v>
      </c>
      <c r="P49" s="45">
        <f>SUM(ENERO:DICIEMBRE!P49)</f>
        <v>0</v>
      </c>
      <c r="Q49" s="45">
        <f>SUM(ENERO:DICIEMBRE!Q49)</f>
        <v>0</v>
      </c>
      <c r="R49" s="45">
        <f>SUM(ENERO:DICIEMBRE!R49)</f>
        <v>0</v>
      </c>
      <c r="S49" s="45">
        <f>SUM(ENERO:DICIEMBRE!S49)</f>
        <v>0</v>
      </c>
      <c r="T49" s="45">
        <f>SUM(ENERO:DICIEMBRE!T49)</f>
        <v>0</v>
      </c>
      <c r="U49" s="45">
        <f>SUM(ENERO:DICIEMBRE!U49)</f>
        <v>0</v>
      </c>
      <c r="V49" s="45">
        <f>SUM(ENERO:DICIEMBRE!V49)</f>
        <v>0</v>
      </c>
      <c r="W49" s="45">
        <f>SUM(ENERO:DICIEMBRE!W49)</f>
        <v>0</v>
      </c>
      <c r="X49" s="45">
        <f>SUM(ENERO:DICIEMBRE!X49)</f>
        <v>0</v>
      </c>
      <c r="Y49" s="45">
        <f>SUM(ENERO:DICIEMBRE!Y49)</f>
        <v>0</v>
      </c>
      <c r="Z49" s="177"/>
      <c r="AA49" s="208"/>
      <c r="AB49" s="45">
        <f>SUM(ENERO:DICIEMBRE!AB49)</f>
        <v>0</v>
      </c>
      <c r="AC49" s="45">
        <f>SUM(ENERO:DICIEMBRE!AC49)</f>
        <v>0</v>
      </c>
      <c r="AD49" s="45">
        <f>SUM(ENERO:DICIEMBRE!AD49)</f>
        <v>0</v>
      </c>
      <c r="AE49" s="45">
        <f>SUM(ENERO:DICIEMBRE!AE49)</f>
        <v>0</v>
      </c>
      <c r="AF49" s="45">
        <f>SUM(ENERO:DICIEMBRE!AF49)</f>
        <v>0</v>
      </c>
      <c r="AG49" s="45">
        <f>SUM(ENERO:DICIEMBRE!AG49)</f>
        <v>0</v>
      </c>
      <c r="AH49" s="45">
        <f>SUM(ENERO:DICIEMBRE!AH49)</f>
        <v>0</v>
      </c>
      <c r="AI49" s="45">
        <f>SUM(ENERO:DICIEMBRE!AI49)</f>
        <v>0</v>
      </c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45">
        <f>SUM(ENERO:DICIEMBRE!K50)</f>
        <v>0</v>
      </c>
      <c r="L50" s="45">
        <f>SUM(ENERO:DICIEMBRE!L50)</f>
        <v>0</v>
      </c>
      <c r="M50" s="45">
        <f>SUM(ENERO:DICIEMBRE!M50)</f>
        <v>0</v>
      </c>
      <c r="N50" s="45">
        <f>SUM(ENERO:DICIEMBRE!N50)</f>
        <v>0</v>
      </c>
      <c r="O50" s="45">
        <f>SUM(ENERO:DICIEMBRE!O50)</f>
        <v>0</v>
      </c>
      <c r="P50" s="45">
        <f>SUM(ENERO:DICIEMBRE!P50)</f>
        <v>0</v>
      </c>
      <c r="Q50" s="45">
        <f>SUM(ENERO:DICIEMBRE!Q50)</f>
        <v>0</v>
      </c>
      <c r="R50" s="45">
        <f>SUM(ENERO:DICIEMBRE!R50)</f>
        <v>0</v>
      </c>
      <c r="S50" s="45">
        <f>SUM(ENERO:DICIEMBRE!S50)</f>
        <v>0</v>
      </c>
      <c r="T50" s="45">
        <f>SUM(ENERO:DICIEMBRE!T50)</f>
        <v>0</v>
      </c>
      <c r="U50" s="45">
        <f>SUM(ENERO:DICIEMBRE!U50)</f>
        <v>0</v>
      </c>
      <c r="V50" s="45">
        <f>SUM(ENERO:DICIEMBRE!V50)</f>
        <v>0</v>
      </c>
      <c r="W50" s="45">
        <f>SUM(ENERO:DICIEMBRE!W50)</f>
        <v>0</v>
      </c>
      <c r="X50" s="45">
        <f>SUM(ENERO:DICIEMBRE!X50)</f>
        <v>0</v>
      </c>
      <c r="Y50" s="45">
        <f>SUM(ENERO:DICIEMBRE!Y50)</f>
        <v>0</v>
      </c>
      <c r="Z50" s="155"/>
      <c r="AA50" s="183"/>
      <c r="AB50" s="45">
        <f>SUM(ENERO:DICIEMBRE!AB50)</f>
        <v>0</v>
      </c>
      <c r="AC50" s="45">
        <f>SUM(ENERO:DICIEMBRE!AC50)</f>
        <v>0</v>
      </c>
      <c r="AD50" s="45">
        <f>SUM(ENERO:DICIEMBRE!AD50)</f>
        <v>0</v>
      </c>
      <c r="AE50" s="45">
        <f>SUM(ENERO:DICIEMBRE!AE50)</f>
        <v>0</v>
      </c>
      <c r="AF50" s="45">
        <f>SUM(ENERO:DICIEMBRE!AF50)</f>
        <v>0</v>
      </c>
      <c r="AG50" s="45">
        <f>SUM(ENERO:DICIEMBRE!AG50)</f>
        <v>0</v>
      </c>
      <c r="AH50" s="45">
        <f>SUM(ENERO:DICIEMBRE!AH50)</f>
        <v>0</v>
      </c>
      <c r="AI50" s="45">
        <f>SUM(ENERO:DICIEMBRE!AI50)</f>
        <v>0</v>
      </c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227" t="s">
        <v>88</v>
      </c>
      <c r="C51" s="124" t="s">
        <v>52</v>
      </c>
      <c r="D51" s="64">
        <f>SUM(E51:X51)</f>
        <v>0</v>
      </c>
      <c r="E51" s="45">
        <f>SUM(ENERO:DICIEMBRE!E51)</f>
        <v>0</v>
      </c>
      <c r="F51" s="45">
        <f>SUM(ENERO:DICIEMBRE!F51)</f>
        <v>0</v>
      </c>
      <c r="G51" s="45">
        <f>SUM(ENERO:DICIEMBRE!G51)</f>
        <v>0</v>
      </c>
      <c r="H51" s="45">
        <f>SUM(ENERO:DICIEMBRE!H51)</f>
        <v>0</v>
      </c>
      <c r="I51" s="45">
        <f>SUM(ENERO:DICIEMBRE!I51)</f>
        <v>0</v>
      </c>
      <c r="J51" s="45">
        <f>SUM(ENERO:DICIEMBRE!J51)</f>
        <v>0</v>
      </c>
      <c r="K51" s="45">
        <f>SUM(ENERO:DICIEMBRE!K51)</f>
        <v>0</v>
      </c>
      <c r="L51" s="45">
        <f>SUM(ENERO:DICIEMBRE!L51)</f>
        <v>0</v>
      </c>
      <c r="M51" s="45">
        <f>SUM(ENERO:DICIEMBRE!M51)</f>
        <v>0</v>
      </c>
      <c r="N51" s="45">
        <f>SUM(ENERO:DICIEMBRE!N51)</f>
        <v>0</v>
      </c>
      <c r="O51" s="45">
        <f>SUM(ENERO:DICIEMBRE!O51)</f>
        <v>0</v>
      </c>
      <c r="P51" s="45">
        <f>SUM(ENERO:DICIEMBRE!P51)</f>
        <v>0</v>
      </c>
      <c r="Q51" s="45">
        <f>SUM(ENERO:DICIEMBRE!Q51)</f>
        <v>0</v>
      </c>
      <c r="R51" s="45">
        <f>SUM(ENERO:DICIEMBRE!R51)</f>
        <v>0</v>
      </c>
      <c r="S51" s="45">
        <f>SUM(ENERO:DICIEMBRE!S51)</f>
        <v>0</v>
      </c>
      <c r="T51" s="45">
        <f>SUM(ENERO:DICIEMBRE!T51)</f>
        <v>0</v>
      </c>
      <c r="U51" s="45">
        <f>SUM(ENERO:DICIEMBRE!U51)</f>
        <v>0</v>
      </c>
      <c r="V51" s="45">
        <f>SUM(ENERO:DICIEMBRE!V51)</f>
        <v>0</v>
      </c>
      <c r="W51" s="45">
        <f>SUM(ENERO:DICIEMBRE!W51)</f>
        <v>0</v>
      </c>
      <c r="X51" s="45">
        <f>SUM(ENERO:DICIEMBRE!X51)</f>
        <v>0</v>
      </c>
      <c r="Y51" s="45">
        <f>SUM(ENERO:DICIEMBRE!Y51)</f>
        <v>0</v>
      </c>
      <c r="Z51" s="45">
        <f>SUM(ENERO:DICIEMBRE!Z51)</f>
        <v>0</v>
      </c>
      <c r="AA51" s="45">
        <f>SUM(ENERO:DICIEMBRE!AA51)</f>
        <v>0</v>
      </c>
      <c r="AB51" s="235"/>
      <c r="AC51" s="45">
        <f>SUM(ENERO:DICIEMBRE!AC51)</f>
        <v>0</v>
      </c>
      <c r="AD51" s="45">
        <f>SUM(ENERO:DICIEMBRE!AD51)</f>
        <v>0</v>
      </c>
      <c r="AE51" s="45">
        <f>SUM(ENERO:DICIEMBRE!AE51)</f>
        <v>0</v>
      </c>
      <c r="AF51" s="45">
        <f>SUM(ENERO:DICIEMBRE!AF51)</f>
        <v>0</v>
      </c>
      <c r="AG51" s="45">
        <f>SUM(ENERO:DICIEMBRE!AG51)</f>
        <v>0</v>
      </c>
      <c r="AH51" s="45">
        <f>SUM(ENERO:DICIEMBRE!AH51)</f>
        <v>0</v>
      </c>
      <c r="AI51" s="45">
        <f>SUM(ENERO:DICIEMBRE!AI51)</f>
        <v>0</v>
      </c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45">
        <f>SUM(ENERO:DICIEMBRE!E52)</f>
        <v>0</v>
      </c>
      <c r="F52" s="45">
        <f>SUM(ENERO:DICIEMBRE!F52)</f>
        <v>0</v>
      </c>
      <c r="G52" s="45">
        <f>SUM(ENERO:DICIEMBRE!G52)</f>
        <v>0</v>
      </c>
      <c r="H52" s="45">
        <f>SUM(ENERO:DICIEMBRE!H52)</f>
        <v>0</v>
      </c>
      <c r="I52" s="45">
        <f>SUM(ENERO:DICIEMBRE!I52)</f>
        <v>0</v>
      </c>
      <c r="J52" s="45">
        <f>SUM(ENERO:DICIEMBRE!J52)</f>
        <v>0</v>
      </c>
      <c r="K52" s="45">
        <f>SUM(ENERO:DICIEMBRE!K52)</f>
        <v>0</v>
      </c>
      <c r="L52" s="45">
        <f>SUM(ENERO:DICIEMBRE!L52)</f>
        <v>0</v>
      </c>
      <c r="M52" s="45">
        <f>SUM(ENERO:DICIEMBRE!M52)</f>
        <v>0</v>
      </c>
      <c r="N52" s="45">
        <f>SUM(ENERO:DICIEMBRE!N52)</f>
        <v>0</v>
      </c>
      <c r="O52" s="45">
        <f>SUM(ENERO:DICIEMBRE!O52)</f>
        <v>0</v>
      </c>
      <c r="P52" s="45">
        <f>SUM(ENERO:DICIEMBRE!P52)</f>
        <v>0</v>
      </c>
      <c r="Q52" s="45">
        <f>SUM(ENERO:DICIEMBRE!Q52)</f>
        <v>0</v>
      </c>
      <c r="R52" s="45">
        <f>SUM(ENERO:DICIEMBRE!R52)</f>
        <v>0</v>
      </c>
      <c r="S52" s="45">
        <f>SUM(ENERO:DICIEMBRE!S52)</f>
        <v>0</v>
      </c>
      <c r="T52" s="45">
        <f>SUM(ENERO:DICIEMBRE!T52)</f>
        <v>0</v>
      </c>
      <c r="U52" s="45">
        <f>SUM(ENERO:DICIEMBRE!U52)</f>
        <v>0</v>
      </c>
      <c r="V52" s="45">
        <f>SUM(ENERO:DICIEMBRE!V52)</f>
        <v>0</v>
      </c>
      <c r="W52" s="45">
        <f>SUM(ENERO:DICIEMBRE!W52)</f>
        <v>0</v>
      </c>
      <c r="X52" s="45">
        <f>SUM(ENERO:DICIEMBRE!X52)</f>
        <v>0</v>
      </c>
      <c r="Y52" s="45">
        <f>SUM(ENERO:DICIEMBRE!Y52)</f>
        <v>0</v>
      </c>
      <c r="Z52" s="45">
        <f>SUM(ENERO:DICIEMBRE!Z52)</f>
        <v>0</v>
      </c>
      <c r="AA52" s="45">
        <f>SUM(ENERO:DICIEMBRE!AA52)</f>
        <v>0</v>
      </c>
      <c r="AB52" s="238"/>
      <c r="AC52" s="45">
        <f>SUM(ENERO:DICIEMBRE!AC52)</f>
        <v>0</v>
      </c>
      <c r="AD52" s="45">
        <f>SUM(ENERO:DICIEMBRE!AD52)</f>
        <v>0</v>
      </c>
      <c r="AE52" s="45">
        <f>SUM(ENERO:DICIEMBRE!AE52)</f>
        <v>0</v>
      </c>
      <c r="AF52" s="45">
        <f>SUM(ENERO:DICIEMBRE!AF52)</f>
        <v>0</v>
      </c>
      <c r="AG52" s="45">
        <f>SUM(ENERO:DICIEMBRE!AG52)</f>
        <v>0</v>
      </c>
      <c r="AH52" s="45">
        <f>SUM(ENERO:DICIEMBRE!AH52)</f>
        <v>0</v>
      </c>
      <c r="AI52" s="45">
        <f>SUM(ENERO:DICIEMBRE!AI52)</f>
        <v>0</v>
      </c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239" t="s">
        <v>4</v>
      </c>
      <c r="C53" s="240"/>
      <c r="D53" s="190">
        <f>SUM(E53:X53)</f>
        <v>388</v>
      </c>
      <c r="E53" s="241">
        <f>SUM(E11:E52)</f>
        <v>0</v>
      </c>
      <c r="F53" s="242">
        <f t="shared" ref="F53:AI53" si="16">SUM(F11:F52)</f>
        <v>0</v>
      </c>
      <c r="G53" s="242">
        <f t="shared" si="16"/>
        <v>0</v>
      </c>
      <c r="H53" s="242">
        <f t="shared" si="16"/>
        <v>0</v>
      </c>
      <c r="I53" s="243">
        <f>SUM(I11:I52)</f>
        <v>0</v>
      </c>
      <c r="J53" s="244">
        <f t="shared" si="16"/>
        <v>2</v>
      </c>
      <c r="K53" s="242">
        <f t="shared" si="16"/>
        <v>24</v>
      </c>
      <c r="L53" s="242">
        <f t="shared" si="16"/>
        <v>76</v>
      </c>
      <c r="M53" s="245">
        <f t="shared" si="16"/>
        <v>102</v>
      </c>
      <c r="N53" s="245">
        <f t="shared" si="16"/>
        <v>92</v>
      </c>
      <c r="O53" s="245">
        <f t="shared" si="16"/>
        <v>54</v>
      </c>
      <c r="P53" s="245">
        <f t="shared" si="16"/>
        <v>10</v>
      </c>
      <c r="Q53" s="245">
        <f t="shared" si="16"/>
        <v>28</v>
      </c>
      <c r="R53" s="245">
        <f t="shared" si="16"/>
        <v>0</v>
      </c>
      <c r="S53" s="245">
        <f t="shared" si="16"/>
        <v>0</v>
      </c>
      <c r="T53" s="245">
        <f t="shared" si="16"/>
        <v>0</v>
      </c>
      <c r="U53" s="245">
        <f t="shared" si="16"/>
        <v>0</v>
      </c>
      <c r="V53" s="245">
        <f t="shared" si="16"/>
        <v>0</v>
      </c>
      <c r="W53" s="245">
        <f t="shared" si="16"/>
        <v>0</v>
      </c>
      <c r="X53" s="245">
        <f t="shared" si="16"/>
        <v>0</v>
      </c>
      <c r="Y53" s="246">
        <f t="shared" si="16"/>
        <v>388</v>
      </c>
      <c r="Z53" s="242">
        <f t="shared" si="16"/>
        <v>0</v>
      </c>
      <c r="AA53" s="247">
        <f t="shared" si="16"/>
        <v>0</v>
      </c>
      <c r="AB53" s="246">
        <f t="shared" si="16"/>
        <v>0</v>
      </c>
      <c r="AC53" s="248">
        <f>SUM(AC11:AC52)</f>
        <v>0</v>
      </c>
      <c r="AD53" s="242">
        <f t="shared" si="16"/>
        <v>0</v>
      </c>
      <c r="AE53" s="249">
        <f t="shared" si="16"/>
        <v>0</v>
      </c>
      <c r="AF53" s="241">
        <f t="shared" si="16"/>
        <v>0</v>
      </c>
      <c r="AG53" s="243">
        <f>SUM(AG11:AG52)</f>
        <v>0</v>
      </c>
      <c r="AH53" s="243">
        <f t="shared" ref="AH53" si="17">SUM(AH11:AH52)</f>
        <v>0</v>
      </c>
      <c r="AI53" s="243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13" t="s">
        <v>3</v>
      </c>
      <c r="B55" s="14"/>
      <c r="C55" s="15"/>
      <c r="D55" s="251" t="s">
        <v>4</v>
      </c>
      <c r="E55" s="28" t="s">
        <v>90</v>
      </c>
      <c r="F55" s="30" t="s">
        <v>91</v>
      </c>
      <c r="G55" s="30" t="s">
        <v>92</v>
      </c>
      <c r="H55" s="33" t="s">
        <v>93</v>
      </c>
      <c r="I55" s="252" t="s">
        <v>94</v>
      </c>
    </row>
    <row r="56" spans="1:96" ht="15" customHeight="1" x14ac:dyDescent="0.25">
      <c r="A56" s="11" t="s">
        <v>40</v>
      </c>
      <c r="B56" s="42" t="s">
        <v>41</v>
      </c>
      <c r="C56" s="43"/>
      <c r="D56" s="44">
        <f t="shared" ref="D56:D91" si="18">SUM(E56:H56)</f>
        <v>0</v>
      </c>
      <c r="E56" s="45">
        <f>SUM(ENERO:DICIEMBRE!E56)</f>
        <v>0</v>
      </c>
      <c r="F56" s="45">
        <f>SUM(ENERO:DICIEMBRE!F56)</f>
        <v>0</v>
      </c>
      <c r="G56" s="45">
        <f>SUM(ENERO:DICIEMBRE!G56)</f>
        <v>0</v>
      </c>
      <c r="H56" s="45">
        <f>SUM(ENERO:DICIEMBRE!H56)</f>
        <v>0</v>
      </c>
      <c r="I56" s="45">
        <f>SUM(ENERO:DICIEMBRE!I56)</f>
        <v>0</v>
      </c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41" t="s">
        <v>42</v>
      </c>
      <c r="C57" s="63" t="s">
        <v>43</v>
      </c>
      <c r="D57" s="44">
        <f t="shared" si="18"/>
        <v>0</v>
      </c>
      <c r="E57" s="45">
        <f>SUM(ENERO:DICIEMBRE!E57)</f>
        <v>0</v>
      </c>
      <c r="F57" s="45">
        <f>SUM(ENERO:DICIEMBRE!F57)</f>
        <v>0</v>
      </c>
      <c r="G57" s="45">
        <f>SUM(ENERO:DICIEMBRE!G57)</f>
        <v>0</v>
      </c>
      <c r="H57" s="45">
        <f>SUM(ENERO:DICIEMBRE!H57)</f>
        <v>0</v>
      </c>
      <c r="I57" s="45">
        <f>SUM(ENERO:DICIEMBRE!I57)</f>
        <v>0</v>
      </c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45">
        <f>SUM(ENERO:DICIEMBRE!E58)</f>
        <v>0</v>
      </c>
      <c r="F58" s="45">
        <f>SUM(ENERO:DICIEMBRE!F58)</f>
        <v>0</v>
      </c>
      <c r="G58" s="45">
        <f>SUM(ENERO:DICIEMBRE!G58)</f>
        <v>0</v>
      </c>
      <c r="H58" s="45">
        <f>SUM(ENERO:DICIEMBRE!H58)</f>
        <v>0</v>
      </c>
      <c r="I58" s="45">
        <f>SUM(ENERO:DICIEMBRE!I58)</f>
        <v>0</v>
      </c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45">
        <f>SUM(ENERO:DICIEMBRE!E59)</f>
        <v>0</v>
      </c>
      <c r="F59" s="45">
        <f>SUM(ENERO:DICIEMBRE!F59)</f>
        <v>0</v>
      </c>
      <c r="G59" s="45">
        <f>SUM(ENERO:DICIEMBRE!G59)</f>
        <v>0</v>
      </c>
      <c r="H59" s="45">
        <f>SUM(ENERO:DICIEMBRE!H59)</f>
        <v>0</v>
      </c>
      <c r="I59" s="45">
        <f>SUM(ENERO:DICIEMBRE!I59)</f>
        <v>0</v>
      </c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45">
        <f>SUM(ENERO:DICIEMBRE!E60)</f>
        <v>0</v>
      </c>
      <c r="F60" s="45">
        <f>SUM(ENERO:DICIEMBRE!F60)</f>
        <v>0</v>
      </c>
      <c r="G60" s="45">
        <f>SUM(ENERO:DICIEMBRE!G60)</f>
        <v>0</v>
      </c>
      <c r="H60" s="45">
        <f>SUM(ENERO:DICIEMBRE!H60)</f>
        <v>0</v>
      </c>
      <c r="I60" s="45">
        <f>SUM(ENERO:DICIEMBRE!I60)</f>
        <v>0</v>
      </c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45">
        <f>SUM(ENERO:DICIEMBRE!E61)</f>
        <v>0</v>
      </c>
      <c r="F61" s="45">
        <f>SUM(ENERO:DICIEMBRE!F61)</f>
        <v>0</v>
      </c>
      <c r="G61" s="45">
        <f>SUM(ENERO:DICIEMBRE!G61)</f>
        <v>0</v>
      </c>
      <c r="H61" s="45">
        <f>SUM(ENERO:DICIEMBRE!H61)</f>
        <v>0</v>
      </c>
      <c r="I61" s="45">
        <f>SUM(ENERO:DICIEMBRE!I61)</f>
        <v>0</v>
      </c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45">
        <f>SUM(ENERO:DICIEMBRE!E62)</f>
        <v>0</v>
      </c>
      <c r="F62" s="45">
        <f>SUM(ENERO:DICIEMBRE!F62)</f>
        <v>0</v>
      </c>
      <c r="G62" s="45">
        <f>SUM(ENERO:DICIEMBRE!G62)</f>
        <v>0</v>
      </c>
      <c r="H62" s="45">
        <f>SUM(ENERO:DICIEMBRE!H62)</f>
        <v>0</v>
      </c>
      <c r="I62" s="45">
        <f>SUM(ENERO:DICIEMBRE!I62)</f>
        <v>0</v>
      </c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45">
        <f>SUM(ENERO:DICIEMBRE!E63)</f>
        <v>0</v>
      </c>
      <c r="F63" s="45">
        <f>SUM(ENERO:DICIEMBRE!F63)</f>
        <v>0</v>
      </c>
      <c r="G63" s="45">
        <f>SUM(ENERO:DICIEMBRE!G63)</f>
        <v>0</v>
      </c>
      <c r="H63" s="45">
        <f>SUM(ENERO:DICIEMBRE!H63)</f>
        <v>0</v>
      </c>
      <c r="I63" s="45">
        <f>SUM(ENERO:DICIEMBRE!I63)</f>
        <v>0</v>
      </c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45">
        <f>SUM(ENERO:DICIEMBRE!E64)</f>
        <v>0</v>
      </c>
      <c r="F64" s="45">
        <f>SUM(ENERO:DICIEMBRE!F64)</f>
        <v>0</v>
      </c>
      <c r="G64" s="45">
        <f>SUM(ENERO:DICIEMBRE!G64)</f>
        <v>0</v>
      </c>
      <c r="H64" s="45">
        <f>SUM(ENERO:DICIEMBRE!H64)</f>
        <v>0</v>
      </c>
      <c r="I64" s="45">
        <f>SUM(ENERO:DICIEMBRE!I64)</f>
        <v>0</v>
      </c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12" t="s">
        <v>95</v>
      </c>
      <c r="C65" s="262" t="s">
        <v>96</v>
      </c>
      <c r="D65" s="44">
        <f t="shared" si="18"/>
        <v>0</v>
      </c>
      <c r="E65" s="45">
        <f>SUM(ENERO:DICIEMBRE!E65)</f>
        <v>0</v>
      </c>
      <c r="F65" s="45">
        <f>SUM(ENERO:DICIEMBRE!F65)</f>
        <v>0</v>
      </c>
      <c r="G65" s="45">
        <f>SUM(ENERO:DICIEMBRE!G65)</f>
        <v>0</v>
      </c>
      <c r="H65" s="45">
        <f>SUM(ENERO:DICIEMBRE!H65)</f>
        <v>0</v>
      </c>
      <c r="I65" s="45">
        <f>SUM(ENERO:DICIEMBRE!I65)</f>
        <v>0</v>
      </c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45">
        <f>SUM(ENERO:DICIEMBRE!E66)</f>
        <v>0</v>
      </c>
      <c r="F66" s="45">
        <f>SUM(ENERO:DICIEMBRE!F66)</f>
        <v>0</v>
      </c>
      <c r="G66" s="45">
        <f>SUM(ENERO:DICIEMBRE!G66)</f>
        <v>0</v>
      </c>
      <c r="H66" s="45">
        <f>SUM(ENERO:DICIEMBRE!H66)</f>
        <v>0</v>
      </c>
      <c r="I66" s="45">
        <f>SUM(ENERO:DICIEMBRE!I66)</f>
        <v>0</v>
      </c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45">
        <f>SUM(ENERO:DICIEMBRE!E67)</f>
        <v>0</v>
      </c>
      <c r="F67" s="45">
        <f>SUM(ENERO:DICIEMBRE!F67)</f>
        <v>0</v>
      </c>
      <c r="G67" s="45">
        <f>SUM(ENERO:DICIEMBRE!G67)</f>
        <v>0</v>
      </c>
      <c r="H67" s="45">
        <f>SUM(ENERO:DICIEMBRE!H67)</f>
        <v>0</v>
      </c>
      <c r="I67" s="45">
        <f>SUM(ENERO:DICIEMBRE!I67)</f>
        <v>0</v>
      </c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194</v>
      </c>
      <c r="E68" s="45">
        <f>SUM(ENERO:DICIEMBRE!E68)</f>
        <v>194</v>
      </c>
      <c r="F68" s="45">
        <f>SUM(ENERO:DICIEMBRE!F68)</f>
        <v>0</v>
      </c>
      <c r="G68" s="45">
        <f>SUM(ENERO:DICIEMBRE!G68)</f>
        <v>0</v>
      </c>
      <c r="H68" s="45">
        <f>SUM(ENERO:DICIEMBRE!H68)</f>
        <v>0</v>
      </c>
      <c r="I68" s="45">
        <f>SUM(ENERO:DICIEMBRE!I68)</f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268" t="s">
        <v>56</v>
      </c>
      <c r="C69" s="147" t="s">
        <v>57</v>
      </c>
      <c r="D69" s="64">
        <f t="shared" si="18"/>
        <v>82</v>
      </c>
      <c r="E69" s="45">
        <f>SUM(ENERO:DICIEMBRE!E69)</f>
        <v>82</v>
      </c>
      <c r="F69" s="45">
        <f>SUM(ENERO:DICIEMBRE!F69)</f>
        <v>0</v>
      </c>
      <c r="G69" s="45">
        <f>SUM(ENERO:DICIEMBRE!G69)</f>
        <v>0</v>
      </c>
      <c r="H69" s="45">
        <f>SUM(ENERO:DICIEMBRE!H69)</f>
        <v>0</v>
      </c>
      <c r="I69" s="45">
        <f>SUM(ENERO:DICIEMBRE!I69)</f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268"/>
      <c r="C70" s="153" t="s">
        <v>58</v>
      </c>
      <c r="D70" s="114">
        <f t="shared" si="18"/>
        <v>112</v>
      </c>
      <c r="E70" s="45">
        <f>SUM(ENERO:DICIEMBRE!E70)</f>
        <v>112</v>
      </c>
      <c r="F70" s="45">
        <f>SUM(ENERO:DICIEMBRE!F70)</f>
        <v>0</v>
      </c>
      <c r="G70" s="45">
        <f>SUM(ENERO:DICIEMBRE!G70)</f>
        <v>0</v>
      </c>
      <c r="H70" s="45">
        <f>SUM(ENERO:DICIEMBRE!H70)</f>
        <v>0</v>
      </c>
      <c r="I70" s="45">
        <f>SUM(ENERO:DICIEMBRE!I70)</f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45">
        <f>SUM(ENERO:DICIEMBRE!E71)</f>
        <v>0</v>
      </c>
      <c r="F71" s="45">
        <f>SUM(ENERO:DICIEMBRE!F71)</f>
        <v>0</v>
      </c>
      <c r="G71" s="45">
        <f>SUM(ENERO:DICIEMBRE!G71)</f>
        <v>0</v>
      </c>
      <c r="H71" s="45">
        <f>SUM(ENERO:DICIEMBRE!H71)</f>
        <v>0</v>
      </c>
      <c r="I71" s="45">
        <f>SUM(ENERO:DICIEMBRE!I71)</f>
        <v>0</v>
      </c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123" t="s">
        <v>60</v>
      </c>
      <c r="C72" s="167" t="s">
        <v>61</v>
      </c>
      <c r="D72" s="64">
        <f t="shared" si="18"/>
        <v>0</v>
      </c>
      <c r="E72" s="45">
        <f>SUM(ENERO:DICIEMBRE!E72)</f>
        <v>0</v>
      </c>
      <c r="F72" s="45">
        <f>SUM(ENERO:DICIEMBRE!F72)</f>
        <v>0</v>
      </c>
      <c r="G72" s="45">
        <f>SUM(ENERO:DICIEMBRE!G72)</f>
        <v>0</v>
      </c>
      <c r="H72" s="45">
        <f>SUM(ENERO:DICIEMBRE!H72)</f>
        <v>0</v>
      </c>
      <c r="I72" s="45">
        <f>SUM(ENERO:DICIEMBRE!I72)</f>
        <v>0</v>
      </c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45">
        <f>SUM(ENERO:DICIEMBRE!E73)</f>
        <v>0</v>
      </c>
      <c r="F73" s="45">
        <f>SUM(ENERO:DICIEMBRE!F73)</f>
        <v>0</v>
      </c>
      <c r="G73" s="45">
        <f>SUM(ENERO:DICIEMBRE!G73)</f>
        <v>0</v>
      </c>
      <c r="H73" s="45">
        <f>SUM(ENERO:DICIEMBRE!H73)</f>
        <v>0</v>
      </c>
      <c r="I73" s="45">
        <f>SUM(ENERO:DICIEMBRE!I73)</f>
        <v>0</v>
      </c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45">
        <f>SUM(ENERO:DICIEMBRE!E74)</f>
        <v>0</v>
      </c>
      <c r="F74" s="45">
        <f>SUM(ENERO:DICIEMBRE!F74)</f>
        <v>0</v>
      </c>
      <c r="G74" s="45">
        <f>SUM(ENERO:DICIEMBRE!G74)</f>
        <v>0</v>
      </c>
      <c r="H74" s="45">
        <f>SUM(ENERO:DICIEMBRE!H74)</f>
        <v>0</v>
      </c>
      <c r="I74" s="45">
        <f>SUM(ENERO:DICIEMBRE!I74)</f>
        <v>0</v>
      </c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123" t="s">
        <v>64</v>
      </c>
      <c r="C75" s="63" t="s">
        <v>65</v>
      </c>
      <c r="D75" s="44">
        <f t="shared" si="18"/>
        <v>0</v>
      </c>
      <c r="E75" s="45">
        <f>SUM(ENERO:DICIEMBRE!E75)</f>
        <v>0</v>
      </c>
      <c r="F75" s="45">
        <f>SUM(ENERO:DICIEMBRE!F75)</f>
        <v>0</v>
      </c>
      <c r="G75" s="45">
        <f>SUM(ENERO:DICIEMBRE!G75)</f>
        <v>0</v>
      </c>
      <c r="H75" s="45">
        <f>SUM(ENERO:DICIEMBRE!H75)</f>
        <v>0</v>
      </c>
      <c r="I75" s="45">
        <f>SUM(ENERO:DICIEMBRE!I75)</f>
        <v>0</v>
      </c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45">
        <f>SUM(ENERO:DICIEMBRE!E76)</f>
        <v>0</v>
      </c>
      <c r="F76" s="45">
        <f>SUM(ENERO:DICIEMBRE!F76)</f>
        <v>0</v>
      </c>
      <c r="G76" s="45">
        <f>SUM(ENERO:DICIEMBRE!G76)</f>
        <v>0</v>
      </c>
      <c r="H76" s="45">
        <f>SUM(ENERO:DICIEMBRE!H76)</f>
        <v>0</v>
      </c>
      <c r="I76" s="45">
        <f>SUM(ENERO:DICIEMBRE!I76)</f>
        <v>0</v>
      </c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45">
        <f>SUM(ENERO:DICIEMBRE!E77)</f>
        <v>0</v>
      </c>
      <c r="F77" s="45">
        <f>SUM(ENERO:DICIEMBRE!F77)</f>
        <v>0</v>
      </c>
      <c r="G77" s="45">
        <f>SUM(ENERO:DICIEMBRE!G77)</f>
        <v>0</v>
      </c>
      <c r="H77" s="45">
        <f>SUM(ENERO:DICIEMBRE!H77)</f>
        <v>0</v>
      </c>
      <c r="I77" s="45">
        <f>SUM(ENERO:DICIEMBRE!I77)</f>
        <v>0</v>
      </c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188" t="s">
        <v>67</v>
      </c>
      <c r="C78" s="189"/>
      <c r="D78" s="190">
        <f t="shared" si="18"/>
        <v>0</v>
      </c>
      <c r="E78" s="45">
        <f>SUM(ENERO:DICIEMBRE!E78)</f>
        <v>0</v>
      </c>
      <c r="F78" s="45">
        <f>SUM(ENERO:DICIEMBRE!F78)</f>
        <v>0</v>
      </c>
      <c r="G78" s="45">
        <f>SUM(ENERO:DICIEMBRE!G78)</f>
        <v>0</v>
      </c>
      <c r="H78" s="45">
        <f>SUM(ENERO:DICIEMBRE!H78)</f>
        <v>0</v>
      </c>
      <c r="I78" s="45">
        <f>SUM(ENERO:DICIEMBRE!I78)</f>
        <v>0</v>
      </c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45">
        <f>SUM(ENERO:DICIEMBRE!E79)</f>
        <v>0</v>
      </c>
      <c r="F79" s="45">
        <f>SUM(ENERO:DICIEMBRE!F79)</f>
        <v>0</v>
      </c>
      <c r="G79" s="45">
        <f>SUM(ENERO:DICIEMBRE!G79)</f>
        <v>0</v>
      </c>
      <c r="H79" s="45">
        <f>SUM(ENERO:DICIEMBRE!H79)</f>
        <v>0</v>
      </c>
      <c r="I79" s="45">
        <f>SUM(ENERO:DICIEMBRE!I79)</f>
        <v>0</v>
      </c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197"/>
      <c r="C80" s="88" t="s">
        <v>70</v>
      </c>
      <c r="D80" s="137">
        <f t="shared" si="18"/>
        <v>0</v>
      </c>
      <c r="E80" s="45">
        <f>SUM(ENERO:DICIEMBRE!E80)</f>
        <v>0</v>
      </c>
      <c r="F80" s="45">
        <f>SUM(ENERO:DICIEMBRE!F80)</f>
        <v>0</v>
      </c>
      <c r="G80" s="45">
        <f>SUM(ENERO:DICIEMBRE!G80)</f>
        <v>0</v>
      </c>
      <c r="H80" s="45">
        <f>SUM(ENERO:DICIEMBRE!H80)</f>
        <v>0</v>
      </c>
      <c r="I80" s="45">
        <f>SUM(ENERO:DICIEMBRE!I80)</f>
        <v>0</v>
      </c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198" t="s">
        <v>71</v>
      </c>
      <c r="C81" s="198"/>
      <c r="D81" s="137">
        <f t="shared" si="18"/>
        <v>0</v>
      </c>
      <c r="E81" s="45">
        <f>SUM(ENERO:DICIEMBRE!E81)</f>
        <v>0</v>
      </c>
      <c r="F81" s="45">
        <f>SUM(ENERO:DICIEMBRE!F81)</f>
        <v>0</v>
      </c>
      <c r="G81" s="45">
        <f>SUM(ENERO:DICIEMBRE!G81)</f>
        <v>0</v>
      </c>
      <c r="H81" s="45">
        <f>SUM(ENERO:DICIEMBRE!H81)</f>
        <v>0</v>
      </c>
      <c r="I81" s="45">
        <f>SUM(ENERO:DICIEMBRE!I81)</f>
        <v>0</v>
      </c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45">
        <f>SUM(ENERO:DICIEMBRE!E82)</f>
        <v>0</v>
      </c>
      <c r="F82" s="45">
        <f>SUM(ENERO:DICIEMBRE!F82)</f>
        <v>0</v>
      </c>
      <c r="G82" s="45">
        <f>SUM(ENERO:DICIEMBRE!G82)</f>
        <v>0</v>
      </c>
      <c r="H82" s="45">
        <f>SUM(ENERO:DICIEMBRE!H82)</f>
        <v>0</v>
      </c>
      <c r="I82" s="45">
        <f>SUM(ENERO:DICIEMBRE!I82)</f>
        <v>0</v>
      </c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45">
        <f>SUM(ENERO:DICIEMBRE!E83)</f>
        <v>0</v>
      </c>
      <c r="F83" s="45">
        <f>SUM(ENERO:DICIEMBRE!F83)</f>
        <v>0</v>
      </c>
      <c r="G83" s="45">
        <f>SUM(ENERO:DICIEMBRE!G83)</f>
        <v>0</v>
      </c>
      <c r="H83" s="45">
        <f>SUM(ENERO:DICIEMBRE!H83)</f>
        <v>0</v>
      </c>
      <c r="I83" s="45">
        <f>SUM(ENERO:DICIEMBRE!I83)</f>
        <v>0</v>
      </c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45">
        <f>SUM(ENERO:DICIEMBRE!E84)</f>
        <v>0</v>
      </c>
      <c r="F84" s="45">
        <f>SUM(ENERO:DICIEMBRE!F84)</f>
        <v>0</v>
      </c>
      <c r="G84" s="45">
        <f>SUM(ENERO:DICIEMBRE!G84)</f>
        <v>0</v>
      </c>
      <c r="H84" s="45">
        <f>SUM(ENERO:DICIEMBRE!H84)</f>
        <v>0</v>
      </c>
      <c r="I84" s="45">
        <f>SUM(ENERO:DICIEMBRE!I84)</f>
        <v>0</v>
      </c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123" t="s">
        <v>75</v>
      </c>
      <c r="C85" s="205" t="s">
        <v>76</v>
      </c>
      <c r="D85" s="44">
        <f t="shared" si="18"/>
        <v>0</v>
      </c>
      <c r="E85" s="45">
        <f>SUM(ENERO:DICIEMBRE!E85)</f>
        <v>0</v>
      </c>
      <c r="F85" s="45">
        <f>SUM(ENERO:DICIEMBRE!F85)</f>
        <v>0</v>
      </c>
      <c r="G85" s="45">
        <f>SUM(ENERO:DICIEMBRE!G85)</f>
        <v>0</v>
      </c>
      <c r="H85" s="45">
        <f>SUM(ENERO:DICIEMBRE!H85)</f>
        <v>0</v>
      </c>
      <c r="I85" s="45">
        <f>SUM(ENERO:DICIEMBRE!I85)</f>
        <v>0</v>
      </c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45">
        <f>SUM(ENERO:DICIEMBRE!E86)</f>
        <v>0</v>
      </c>
      <c r="F86" s="45">
        <f>SUM(ENERO:DICIEMBRE!F86)</f>
        <v>0</v>
      </c>
      <c r="G86" s="45">
        <f>SUM(ENERO:DICIEMBRE!G86)</f>
        <v>0</v>
      </c>
      <c r="H86" s="45">
        <f>SUM(ENERO:DICIEMBRE!H86)</f>
        <v>0</v>
      </c>
      <c r="I86" s="45">
        <f>SUM(ENERO:DICIEMBRE!I86)</f>
        <v>0</v>
      </c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45">
        <f>SUM(ENERO:DICIEMBRE!E87)</f>
        <v>0</v>
      </c>
      <c r="F87" s="45">
        <f>SUM(ENERO:DICIEMBRE!F87)</f>
        <v>0</v>
      </c>
      <c r="G87" s="45">
        <f>SUM(ENERO:DICIEMBRE!G87)</f>
        <v>0</v>
      </c>
      <c r="H87" s="45">
        <f>SUM(ENERO:DICIEMBRE!H87)</f>
        <v>0</v>
      </c>
      <c r="I87" s="45">
        <f>SUM(ENERO:DICIEMBRE!I87)</f>
        <v>0</v>
      </c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45">
        <f>SUM(ENERO:DICIEMBRE!E88)</f>
        <v>0</v>
      </c>
      <c r="F88" s="45">
        <f>SUM(ENERO:DICIEMBRE!F88)</f>
        <v>0</v>
      </c>
      <c r="G88" s="45">
        <f>SUM(ENERO:DICIEMBRE!G88)</f>
        <v>0</v>
      </c>
      <c r="H88" s="45">
        <f>SUM(ENERO:DICIEMBRE!H88)</f>
        <v>0</v>
      </c>
      <c r="I88" s="45">
        <f>SUM(ENERO:DICIEMBRE!I88)</f>
        <v>0</v>
      </c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45">
        <f>SUM(ENERO:DICIEMBRE!E89)</f>
        <v>0</v>
      </c>
      <c r="F89" s="45">
        <f>SUM(ENERO:DICIEMBRE!F89)</f>
        <v>0</v>
      </c>
      <c r="G89" s="45">
        <f>SUM(ENERO:DICIEMBRE!G89)</f>
        <v>0</v>
      </c>
      <c r="H89" s="45">
        <f>SUM(ENERO:DICIEMBRE!H89)</f>
        <v>0</v>
      </c>
      <c r="I89" s="45">
        <f>SUM(ENERO:DICIEMBRE!I89)</f>
        <v>0</v>
      </c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221" t="s">
        <v>81</v>
      </c>
      <c r="C90" s="222"/>
      <c r="D90" s="64">
        <f t="shared" si="18"/>
        <v>0</v>
      </c>
      <c r="E90" s="45">
        <f>SUM(ENERO:DICIEMBRE!E90)</f>
        <v>0</v>
      </c>
      <c r="F90" s="45">
        <f>SUM(ENERO:DICIEMBRE!F90)</f>
        <v>0</v>
      </c>
      <c r="G90" s="45">
        <f>SUM(ENERO:DICIEMBRE!G90)</f>
        <v>0</v>
      </c>
      <c r="H90" s="45">
        <f>SUM(ENERO:DICIEMBRE!H90)</f>
        <v>0</v>
      </c>
      <c r="I90" s="45">
        <f>SUM(ENERO:DICIEMBRE!I90)</f>
        <v>0</v>
      </c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45">
        <f>SUM(ENERO:DICIEMBRE!E91)</f>
        <v>0</v>
      </c>
      <c r="F91" s="45">
        <f>SUM(ENERO:DICIEMBRE!F91)</f>
        <v>0</v>
      </c>
      <c r="G91" s="45">
        <f>SUM(ENERO:DICIEMBRE!G91)</f>
        <v>0</v>
      </c>
      <c r="H91" s="45">
        <f>SUM(ENERO:DICIEMBRE!H91)</f>
        <v>0</v>
      </c>
      <c r="I91" s="45">
        <f>SUM(ENERO:DICIEMBRE!I91)</f>
        <v>0</v>
      </c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227" t="s">
        <v>83</v>
      </c>
      <c r="C92" s="228" t="s">
        <v>84</v>
      </c>
      <c r="D92" s="64">
        <f>SUM(E92:H92)</f>
        <v>0</v>
      </c>
      <c r="E92" s="45">
        <f>SUM(ENERO:DICIEMBRE!E92)</f>
        <v>0</v>
      </c>
      <c r="F92" s="45">
        <f>SUM(ENERO:DICIEMBRE!F92)</f>
        <v>0</v>
      </c>
      <c r="G92" s="45">
        <f>SUM(ENERO:DICIEMBRE!G92)</f>
        <v>0</v>
      </c>
      <c r="H92" s="45">
        <f>SUM(ENERO:DICIEMBRE!H92)</f>
        <v>0</v>
      </c>
      <c r="I92" s="45">
        <f>SUM(ENERO:DICIEMBRE!I92)</f>
        <v>0</v>
      </c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45">
        <f>SUM(ENERO:DICIEMBRE!E93)</f>
        <v>0</v>
      </c>
      <c r="F93" s="45">
        <f>SUM(ENERO:DICIEMBRE!F93)</f>
        <v>0</v>
      </c>
      <c r="G93" s="45">
        <f>SUM(ENERO:DICIEMBRE!G93)</f>
        <v>0</v>
      </c>
      <c r="H93" s="45">
        <f>SUM(ENERO:DICIEMBRE!H93)</f>
        <v>0</v>
      </c>
      <c r="I93" s="45">
        <f>SUM(ENERO:DICIEMBRE!I93)</f>
        <v>0</v>
      </c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45">
        <f>SUM(ENERO:DICIEMBRE!E94)</f>
        <v>0</v>
      </c>
      <c r="F94" s="45">
        <f>SUM(ENERO:DICIEMBRE!F94)</f>
        <v>0</v>
      </c>
      <c r="G94" s="45">
        <f>SUM(ENERO:DICIEMBRE!G94)</f>
        <v>0</v>
      </c>
      <c r="H94" s="45">
        <f>SUM(ENERO:DICIEMBRE!H94)</f>
        <v>0</v>
      </c>
      <c r="I94" s="45">
        <f>SUM(ENERO:DICIEMBRE!I94)</f>
        <v>0</v>
      </c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45">
        <f>SUM(ENERO:DICIEMBRE!E95)</f>
        <v>0</v>
      </c>
      <c r="F95" s="45">
        <f>SUM(ENERO:DICIEMBRE!F95)</f>
        <v>0</v>
      </c>
      <c r="G95" s="45">
        <f>SUM(ENERO:DICIEMBRE!G95)</f>
        <v>0</v>
      </c>
      <c r="H95" s="45">
        <f>SUM(ENERO:DICIEMBRE!H95)</f>
        <v>0</v>
      </c>
      <c r="I95" s="45">
        <f>SUM(ENERO:DICIEMBRE!I95)</f>
        <v>0</v>
      </c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274" t="s">
        <v>88</v>
      </c>
      <c r="C96" s="262" t="s">
        <v>96</v>
      </c>
      <c r="D96" s="64">
        <f t="shared" ref="D96:D97" si="22">SUM(E96:H96)</f>
        <v>0</v>
      </c>
      <c r="E96" s="45">
        <f>SUM(ENERO:DICIEMBRE!E96)</f>
        <v>0</v>
      </c>
      <c r="F96" s="45">
        <f>SUM(ENERO:DICIEMBRE!F96)</f>
        <v>0</v>
      </c>
      <c r="G96" s="45">
        <f>SUM(ENERO:DICIEMBRE!G96)</f>
        <v>0</v>
      </c>
      <c r="H96" s="45">
        <f>SUM(ENERO:DICIEMBRE!H96)</f>
        <v>0</v>
      </c>
      <c r="I96" s="45">
        <f>SUM(ENERO:DICIEMBRE!I96)</f>
        <v>0</v>
      </c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45">
        <f>SUM(ENERO:DICIEMBRE!E97)</f>
        <v>0</v>
      </c>
      <c r="F97" s="45">
        <f>SUM(ENERO:DICIEMBRE!F97)</f>
        <v>0</v>
      </c>
      <c r="G97" s="45">
        <f>SUM(ENERO:DICIEMBRE!G97)</f>
        <v>0</v>
      </c>
      <c r="H97" s="45">
        <f>SUM(ENERO:DICIEMBRE!H97)</f>
        <v>0</v>
      </c>
      <c r="I97" s="45">
        <f>SUM(ENERO:DICIEMBRE!I97)</f>
        <v>0</v>
      </c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277" t="s">
        <v>4</v>
      </c>
      <c r="C98" s="278"/>
      <c r="D98" s="190">
        <f>SUM(E98:H98)</f>
        <v>388</v>
      </c>
      <c r="E98" s="241">
        <f>SUM(E56:E97)</f>
        <v>388</v>
      </c>
      <c r="F98" s="241">
        <f t="shared" ref="F98:I98" si="23">SUM(F56:F97)</f>
        <v>0</v>
      </c>
      <c r="G98" s="241">
        <f t="shared" si="23"/>
        <v>0</v>
      </c>
      <c r="H98" s="241">
        <f t="shared" si="23"/>
        <v>0</v>
      </c>
      <c r="I98" s="241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13" t="s">
        <v>98</v>
      </c>
      <c r="B100" s="14"/>
      <c r="C100" s="15"/>
      <c r="D100" s="251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282" t="s">
        <v>100</v>
      </c>
      <c r="B101" s="283"/>
      <c r="C101" s="284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293" t="s">
        <v>103</v>
      </c>
      <c r="B104" s="294"/>
      <c r="C104" s="295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11"/>
      <c r="D105" s="298" t="s">
        <v>105</v>
      </c>
      <c r="E105" s="268" t="s">
        <v>106</v>
      </c>
      <c r="F105" s="268"/>
      <c r="G105" s="299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302" t="s">
        <v>108</v>
      </c>
      <c r="F106" s="303" t="s">
        <v>109</v>
      </c>
      <c r="G106" s="304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306" t="s">
        <v>111</v>
      </c>
      <c r="B107" s="307"/>
      <c r="C107" s="308"/>
      <c r="D107" s="309">
        <f>SUM(E107:G107)</f>
        <v>0</v>
      </c>
      <c r="E107" s="310"/>
      <c r="F107" s="311"/>
      <c r="G107" s="312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329" t="s">
        <v>114</v>
      </c>
      <c r="B110" s="330"/>
      <c r="C110" s="330"/>
      <c r="D110" s="330"/>
      <c r="E110" s="330"/>
      <c r="F110" s="330"/>
      <c r="G110" s="331"/>
      <c r="H110" s="332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333" t="s">
        <v>115</v>
      </c>
      <c r="B111" s="334"/>
      <c r="C111" s="335"/>
      <c r="D111" s="336">
        <f>SUM(E111:G111)</f>
        <v>0</v>
      </c>
      <c r="E111" s="310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293" t="s">
        <v>117</v>
      </c>
      <c r="B113" s="294"/>
      <c r="C113" s="295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9" t="s">
        <v>118</v>
      </c>
      <c r="B114" s="10"/>
      <c r="C114" s="11"/>
      <c r="D114" s="268" t="s">
        <v>105</v>
      </c>
      <c r="E114" s="15" t="s">
        <v>107</v>
      </c>
      <c r="F114" s="13" t="s">
        <v>119</v>
      </c>
      <c r="G114" s="15"/>
      <c r="H114" s="343" t="s">
        <v>6</v>
      </c>
      <c r="I114" s="344"/>
      <c r="J114" s="344"/>
      <c r="K114" s="344"/>
      <c r="L114" s="344"/>
      <c r="M114" s="344"/>
      <c r="N114" s="344"/>
      <c r="O114" s="344"/>
      <c r="P114" s="344"/>
      <c r="Q114" s="344"/>
      <c r="R114" s="344"/>
      <c r="S114" s="344"/>
      <c r="T114" s="344"/>
      <c r="U114" s="345"/>
      <c r="V114" s="346" t="s">
        <v>7</v>
      </c>
      <c r="W114" s="11" t="s">
        <v>120</v>
      </c>
    </row>
    <row r="115" spans="1:91" s="23" customFormat="1" ht="23.25" customHeight="1" x14ac:dyDescent="0.15">
      <c r="A115" s="24"/>
      <c r="B115" s="25"/>
      <c r="C115" s="26"/>
      <c r="D115" s="268"/>
      <c r="E115" s="15"/>
      <c r="F115" s="32" t="s">
        <v>121</v>
      </c>
      <c r="G115" s="31" t="s">
        <v>16</v>
      </c>
      <c r="H115" s="34" t="s">
        <v>122</v>
      </c>
      <c r="I115" s="30" t="s">
        <v>123</v>
      </c>
      <c r="J115" s="347" t="s">
        <v>124</v>
      </c>
      <c r="K115" s="347" t="s">
        <v>20</v>
      </c>
      <c r="L115" s="347" t="s">
        <v>21</v>
      </c>
      <c r="M115" s="347" t="s">
        <v>22</v>
      </c>
      <c r="N115" s="347" t="s">
        <v>23</v>
      </c>
      <c r="O115" s="347" t="s">
        <v>24</v>
      </c>
      <c r="P115" s="347" t="s">
        <v>25</v>
      </c>
      <c r="Q115" s="347" t="s">
        <v>26</v>
      </c>
      <c r="R115" s="347" t="s">
        <v>27</v>
      </c>
      <c r="S115" s="347" t="s">
        <v>28</v>
      </c>
      <c r="T115" s="347" t="s">
        <v>29</v>
      </c>
      <c r="U115" s="348" t="s">
        <v>30</v>
      </c>
      <c r="V115" s="349"/>
      <c r="W115" s="26"/>
    </row>
    <row r="116" spans="1:91" s="23" customFormat="1" ht="15" customHeight="1" x14ac:dyDescent="0.15">
      <c r="A116" s="350" t="s">
        <v>125</v>
      </c>
      <c r="B116" s="351"/>
      <c r="C116" s="352"/>
      <c r="D116" s="353"/>
      <c r="E116" s="354">
        <f>+F116+G116+H116+I116+J116+K116+L116+M116+N116+O116+P116+Q116+R116+S116+T116+U116</f>
        <v>0</v>
      </c>
      <c r="F116" s="310"/>
      <c r="G116" s="355"/>
      <c r="H116" s="356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358"/>
      <c r="W116" s="355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293" t="s">
        <v>128</v>
      </c>
      <c r="B119" s="295"/>
      <c r="C119" s="295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11"/>
      <c r="D120" s="268" t="s">
        <v>130</v>
      </c>
      <c r="E120" s="16" t="s">
        <v>6</v>
      </c>
      <c r="F120" s="17"/>
      <c r="G120" s="17"/>
      <c r="H120" s="17"/>
      <c r="I120" s="17"/>
      <c r="J120" s="18"/>
      <c r="K120" s="17" t="s">
        <v>131</v>
      </c>
      <c r="L120" s="378"/>
    </row>
    <row r="121" spans="1:91" s="23" customFormat="1" ht="15" customHeight="1" x14ac:dyDescent="0.15">
      <c r="A121" s="25"/>
      <c r="B121" s="25"/>
      <c r="C121" s="26"/>
      <c r="D121" s="268"/>
      <c r="E121" s="32" t="s">
        <v>132</v>
      </c>
      <c r="F121" s="34" t="s">
        <v>133</v>
      </c>
      <c r="G121" s="30" t="s">
        <v>134</v>
      </c>
      <c r="H121" s="30" t="s">
        <v>135</v>
      </c>
      <c r="I121" s="35" t="s">
        <v>136</v>
      </c>
      <c r="J121" s="33" t="s">
        <v>137</v>
      </c>
      <c r="K121" s="34" t="s">
        <v>53</v>
      </c>
      <c r="L121" s="379" t="s">
        <v>52</v>
      </c>
    </row>
    <row r="122" spans="1:91" s="23" customFormat="1" ht="15" customHeight="1" x14ac:dyDescent="0.25">
      <c r="A122" s="380" t="s">
        <v>138</v>
      </c>
      <c r="B122" s="381"/>
      <c r="C122" s="124" t="s">
        <v>139</v>
      </c>
      <c r="D122" s="382">
        <f t="shared" ref="D122:D130" si="25">SUM(E122:J122)</f>
        <v>0</v>
      </c>
      <c r="E122" s="55"/>
      <c r="F122" s="128"/>
      <c r="G122" s="53"/>
      <c r="H122" s="53"/>
      <c r="I122" s="53"/>
      <c r="J122" s="383"/>
      <c r="K122" s="128"/>
      <c r="L122" s="56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380" t="s">
        <v>142</v>
      </c>
      <c r="B125" s="381"/>
      <c r="C125" s="124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380" t="s">
        <v>143</v>
      </c>
      <c r="B128" s="381"/>
      <c r="C128" s="124" t="s">
        <v>139</v>
      </c>
      <c r="D128" s="389">
        <f t="shared" si="25"/>
        <v>0</v>
      </c>
      <c r="E128" s="55"/>
      <c r="F128" s="128"/>
      <c r="G128" s="53"/>
      <c r="H128" s="53"/>
      <c r="I128" s="53"/>
      <c r="J128" s="383"/>
      <c r="K128" s="128"/>
      <c r="L128" s="56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293" t="s">
        <v>144</v>
      </c>
      <c r="B131" s="294"/>
      <c r="C131" s="294"/>
      <c r="D131" s="294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394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396" t="s">
        <v>148</v>
      </c>
      <c r="B133" s="397"/>
      <c r="C133" s="193"/>
      <c r="D133" s="398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293" t="s">
        <v>149</v>
      </c>
      <c r="B134" s="294"/>
      <c r="C134" s="294"/>
      <c r="D134" s="294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401" t="s">
        <v>145</v>
      </c>
      <c r="B135" s="13" t="s">
        <v>150</v>
      </c>
      <c r="C135" s="14"/>
      <c r="D135" s="14"/>
      <c r="E135" s="14"/>
      <c r="F135" s="14"/>
      <c r="G135" s="14"/>
      <c r="H135" s="14"/>
      <c r="I135" s="15"/>
      <c r="J135" s="281"/>
      <c r="K135" s="281"/>
      <c r="L135" s="281"/>
    </row>
    <row r="136" spans="1:89" s="23" customFormat="1" ht="42.75" customHeight="1" x14ac:dyDescent="0.15">
      <c r="A136" s="402"/>
      <c r="B136" s="403" t="s">
        <v>151</v>
      </c>
      <c r="C136" s="32" t="s">
        <v>152</v>
      </c>
      <c r="D136" s="30" t="s">
        <v>153</v>
      </c>
      <c r="E136" s="30" t="s">
        <v>154</v>
      </c>
      <c r="F136" s="30" t="s">
        <v>155</v>
      </c>
      <c r="G136" s="30" t="s">
        <v>156</v>
      </c>
      <c r="H136" s="30" t="s">
        <v>157</v>
      </c>
      <c r="I136" s="379" t="s">
        <v>158</v>
      </c>
      <c r="J136" s="281"/>
      <c r="K136" s="281"/>
      <c r="L136" s="281"/>
    </row>
    <row r="137" spans="1:89" s="23" customFormat="1" ht="31.5" x14ac:dyDescent="0.15">
      <c r="A137" s="404" t="s">
        <v>159</v>
      </c>
      <c r="B137" s="405">
        <f>SUM(C137:I137)</f>
        <v>0</v>
      </c>
      <c r="C137" s="55"/>
      <c r="D137" s="53"/>
      <c r="E137" s="53"/>
      <c r="F137" s="53"/>
      <c r="G137" s="53"/>
      <c r="H137" s="53"/>
      <c r="I137" s="56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293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401" t="s">
        <v>145</v>
      </c>
      <c r="B141" s="12" t="s">
        <v>163</v>
      </c>
      <c r="C141" s="410" t="s">
        <v>164</v>
      </c>
      <c r="D141" s="411"/>
      <c r="E141" s="411"/>
      <c r="F141" s="411"/>
      <c r="G141" s="411"/>
      <c r="H141" s="411"/>
      <c r="I141" s="411"/>
      <c r="J141" s="411"/>
      <c r="K141" s="411"/>
      <c r="L141" s="411"/>
      <c r="M141" s="412"/>
    </row>
    <row r="142" spans="1:89" s="23" customFormat="1" ht="31.5" x14ac:dyDescent="0.15">
      <c r="A142" s="402"/>
      <c r="B142" s="27"/>
      <c r="C142" s="32" t="s">
        <v>165</v>
      </c>
      <c r="D142" s="30" t="s">
        <v>166</v>
      </c>
      <c r="E142" s="30" t="s">
        <v>167</v>
      </c>
      <c r="F142" s="30" t="s">
        <v>168</v>
      </c>
      <c r="G142" s="30" t="s">
        <v>169</v>
      </c>
      <c r="H142" s="30" t="s">
        <v>170</v>
      </c>
      <c r="I142" s="30" t="s">
        <v>171</v>
      </c>
      <c r="J142" s="30" t="s">
        <v>172</v>
      </c>
      <c r="K142" s="30" t="s">
        <v>173</v>
      </c>
      <c r="L142" s="30" t="s">
        <v>174</v>
      </c>
      <c r="M142" s="379" t="s">
        <v>175</v>
      </c>
    </row>
    <row r="143" spans="1:89" s="23" customFormat="1" ht="21" x14ac:dyDescent="0.15">
      <c r="A143" s="404" t="s">
        <v>176</v>
      </c>
      <c r="B143" s="405">
        <f>SUM(C143:M143)</f>
        <v>0</v>
      </c>
      <c r="C143" s="55"/>
      <c r="D143" s="53"/>
      <c r="E143" s="53"/>
      <c r="F143" s="53"/>
      <c r="G143" s="53"/>
      <c r="H143" s="53"/>
      <c r="I143" s="53"/>
      <c r="J143" s="53"/>
      <c r="K143" s="53"/>
      <c r="L143" s="53"/>
      <c r="M143" s="56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293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401" t="s">
        <v>145</v>
      </c>
      <c r="B146" s="415" t="s">
        <v>179</v>
      </c>
      <c r="C146" s="416" t="s">
        <v>6</v>
      </c>
      <c r="D146" s="417"/>
      <c r="E146" s="417"/>
      <c r="F146" s="418"/>
      <c r="G146" s="19" t="s">
        <v>9</v>
      </c>
      <c r="H146" s="419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421" t="s">
        <v>180</v>
      </c>
      <c r="D147" s="30" t="s">
        <v>181</v>
      </c>
      <c r="E147" s="30" t="s">
        <v>182</v>
      </c>
      <c r="F147" s="33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404" t="s">
        <v>184</v>
      </c>
      <c r="B148" s="423"/>
      <c r="C148" s="68"/>
      <c r="D148" s="53"/>
      <c r="E148" s="53"/>
      <c r="F148" s="65"/>
      <c r="G148" s="128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434" t="s">
        <v>187</v>
      </c>
      <c r="F151" s="435"/>
      <c r="G151" s="435"/>
      <c r="H151" s="435"/>
      <c r="I151" s="435"/>
      <c r="J151" s="435"/>
      <c r="K151" s="435"/>
      <c r="L151" s="435"/>
      <c r="M151" s="435"/>
      <c r="N151" s="435"/>
      <c r="O151" s="435"/>
      <c r="P151" s="436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481" t="s">
        <v>205</v>
      </c>
      <c r="B161" s="482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13" t="s">
        <v>3</v>
      </c>
      <c r="B170" s="14"/>
      <c r="C170" s="15"/>
      <c r="D170" s="251" t="s">
        <v>4</v>
      </c>
      <c r="E170" s="28" t="s">
        <v>207</v>
      </c>
      <c r="F170" s="30" t="s">
        <v>91</v>
      </c>
      <c r="G170" s="30" t="s">
        <v>92</v>
      </c>
      <c r="H170" s="33" t="s">
        <v>93</v>
      </c>
      <c r="I170" s="252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41" t="s">
        <v>40</v>
      </c>
      <c r="B171" s="42" t="s">
        <v>41</v>
      </c>
      <c r="C171" s="43"/>
      <c r="D171" s="44">
        <f t="shared" ref="D171:D203" si="34">SUM(E171:H171)</f>
        <v>0</v>
      </c>
      <c r="E171" s="45"/>
      <c r="F171" s="46"/>
      <c r="G171" s="46"/>
      <c r="H171" s="253"/>
      <c r="I171" s="254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41" t="s">
        <v>42</v>
      </c>
      <c r="C172" s="63" t="s">
        <v>43</v>
      </c>
      <c r="D172" s="44">
        <f t="shared" si="34"/>
        <v>0</v>
      </c>
      <c r="E172" s="55"/>
      <c r="F172" s="53"/>
      <c r="G172" s="53"/>
      <c r="H172" s="129"/>
      <c r="I172" s="257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123" t="s">
        <v>60</v>
      </c>
      <c r="C185" s="167" t="s">
        <v>61</v>
      </c>
      <c r="D185" s="64">
        <f t="shared" si="34"/>
        <v>0</v>
      </c>
      <c r="E185" s="128"/>
      <c r="F185" s="53"/>
      <c r="G185" s="53"/>
      <c r="H185" s="129"/>
      <c r="I185" s="257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123" t="s">
        <v>64</v>
      </c>
      <c r="C188" s="63" t="s">
        <v>65</v>
      </c>
      <c r="D188" s="44">
        <f t="shared" si="34"/>
        <v>0</v>
      </c>
      <c r="E188" s="55"/>
      <c r="F188" s="53"/>
      <c r="G188" s="53"/>
      <c r="H188" s="129"/>
      <c r="I188" s="257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188" t="s">
        <v>67</v>
      </c>
      <c r="C191" s="189"/>
      <c r="D191" s="190">
        <f t="shared" si="34"/>
        <v>0</v>
      </c>
      <c r="E191" s="191"/>
      <c r="F191" s="192"/>
      <c r="G191" s="192"/>
      <c r="H191" s="194"/>
      <c r="I191" s="269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197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198" t="s">
        <v>71</v>
      </c>
      <c r="C194" s="198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123" t="s">
        <v>75</v>
      </c>
      <c r="C198" s="205" t="s">
        <v>76</v>
      </c>
      <c r="D198" s="44">
        <f t="shared" si="34"/>
        <v>0</v>
      </c>
      <c r="E198" s="55"/>
      <c r="F198" s="53"/>
      <c r="G198" s="53"/>
      <c r="H198" s="129"/>
      <c r="I198" s="257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221" t="s">
        <v>81</v>
      </c>
      <c r="C201" s="222"/>
      <c r="D201" s="64">
        <f t="shared" si="34"/>
        <v>0</v>
      </c>
      <c r="E201" s="55"/>
      <c r="F201" s="53"/>
      <c r="G201" s="53"/>
      <c r="H201" s="271"/>
      <c r="I201" s="257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503" t="s">
        <v>4</v>
      </c>
      <c r="C203" s="504"/>
      <c r="D203" s="190">
        <f t="shared" si="34"/>
        <v>0</v>
      </c>
      <c r="E203" s="241">
        <f>SUM(E171:E202)</f>
        <v>0</v>
      </c>
      <c r="F203" s="244">
        <f>SUM(F171:F202)</f>
        <v>0</v>
      </c>
      <c r="G203" s="244">
        <f>SUM(G171:G202)</f>
        <v>0</v>
      </c>
      <c r="H203" s="505">
        <f>SUM(H171:H202)</f>
        <v>0</v>
      </c>
      <c r="I203" s="506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294"/>
      <c r="G204" s="294" t="s">
        <v>209</v>
      </c>
      <c r="H204" s="507"/>
      <c r="I204" s="507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509" t="s">
        <v>210</v>
      </c>
      <c r="B205" s="510" t="s">
        <v>211</v>
      </c>
      <c r="C205" s="511" t="s">
        <v>4</v>
      </c>
      <c r="D205" s="512"/>
      <c r="E205" s="419"/>
      <c r="F205" s="13" t="s">
        <v>212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513"/>
      <c r="AH205" s="514" t="s">
        <v>213</v>
      </c>
      <c r="AI205" s="515"/>
    </row>
    <row r="206" spans="1:89" x14ac:dyDescent="0.25">
      <c r="A206" s="509"/>
      <c r="B206" s="516"/>
      <c r="C206" s="517"/>
      <c r="D206" s="518"/>
      <c r="E206" s="422"/>
      <c r="F206" s="13" t="s">
        <v>21</v>
      </c>
      <c r="G206" s="15"/>
      <c r="H206" s="16" t="s">
        <v>22</v>
      </c>
      <c r="I206" s="378"/>
      <c r="J206" s="16" t="s">
        <v>23</v>
      </c>
      <c r="K206" s="378"/>
      <c r="L206" s="16" t="s">
        <v>24</v>
      </c>
      <c r="M206" s="378"/>
      <c r="N206" s="16" t="s">
        <v>25</v>
      </c>
      <c r="O206" s="378"/>
      <c r="P206" s="16" t="s">
        <v>26</v>
      </c>
      <c r="Q206" s="378"/>
      <c r="R206" s="16" t="s">
        <v>27</v>
      </c>
      <c r="S206" s="378"/>
      <c r="T206" s="16" t="s">
        <v>28</v>
      </c>
      <c r="U206" s="378"/>
      <c r="V206" s="16" t="s">
        <v>29</v>
      </c>
      <c r="W206" s="378"/>
      <c r="X206" s="16" t="s">
        <v>30</v>
      </c>
      <c r="Y206" s="378"/>
      <c r="Z206" s="16" t="s">
        <v>31</v>
      </c>
      <c r="AA206" s="378"/>
      <c r="AB206" s="16" t="s">
        <v>32</v>
      </c>
      <c r="AC206" s="378"/>
      <c r="AD206" s="16" t="s">
        <v>33</v>
      </c>
      <c r="AE206" s="378"/>
      <c r="AF206" s="16" t="s">
        <v>214</v>
      </c>
      <c r="AG206" s="18"/>
      <c r="AH206" s="519"/>
    </row>
    <row r="207" spans="1:89" x14ac:dyDescent="0.25">
      <c r="A207" s="509"/>
      <c r="B207" s="520"/>
      <c r="C207" s="521" t="s">
        <v>215</v>
      </c>
      <c r="D207" s="34" t="s">
        <v>53</v>
      </c>
      <c r="E207" s="379" t="s">
        <v>52</v>
      </c>
      <c r="F207" s="522" t="s">
        <v>53</v>
      </c>
      <c r="G207" s="379" t="s">
        <v>52</v>
      </c>
      <c r="H207" s="522" t="s">
        <v>53</v>
      </c>
      <c r="I207" s="379" t="s">
        <v>52</v>
      </c>
      <c r="J207" s="522" t="s">
        <v>53</v>
      </c>
      <c r="K207" s="379" t="s">
        <v>52</v>
      </c>
      <c r="L207" s="522" t="s">
        <v>53</v>
      </c>
      <c r="M207" s="379" t="s">
        <v>52</v>
      </c>
      <c r="N207" s="522" t="s">
        <v>53</v>
      </c>
      <c r="O207" s="379" t="s">
        <v>52</v>
      </c>
      <c r="P207" s="522" t="s">
        <v>53</v>
      </c>
      <c r="Q207" s="379" t="s">
        <v>52</v>
      </c>
      <c r="R207" s="522" t="s">
        <v>53</v>
      </c>
      <c r="S207" s="379" t="s">
        <v>52</v>
      </c>
      <c r="T207" s="522" t="s">
        <v>53</v>
      </c>
      <c r="U207" s="379" t="s">
        <v>52</v>
      </c>
      <c r="V207" s="522" t="s">
        <v>53</v>
      </c>
      <c r="W207" s="379" t="s">
        <v>52</v>
      </c>
      <c r="X207" s="522" t="s">
        <v>53</v>
      </c>
      <c r="Y207" s="379" t="s">
        <v>52</v>
      </c>
      <c r="Z207" s="522" t="s">
        <v>53</v>
      </c>
      <c r="AA207" s="379" t="s">
        <v>52</v>
      </c>
      <c r="AB207" s="522" t="s">
        <v>53</v>
      </c>
      <c r="AC207" s="379" t="s">
        <v>52</v>
      </c>
      <c r="AD207" s="522" t="s">
        <v>53</v>
      </c>
      <c r="AE207" s="379" t="s">
        <v>52</v>
      </c>
      <c r="AF207" s="522" t="s">
        <v>53</v>
      </c>
      <c r="AG207" s="523" t="s">
        <v>52</v>
      </c>
      <c r="AH207" s="524"/>
    </row>
    <row r="208" spans="1:89" ht="15" customHeight="1" x14ac:dyDescent="0.25">
      <c r="A208" s="525" t="s">
        <v>116</v>
      </c>
      <c r="B208" s="526" t="s">
        <v>216</v>
      </c>
      <c r="C208" s="527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532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532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532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539" t="s">
        <v>222</v>
      </c>
      <c r="B214" s="526" t="s">
        <v>223</v>
      </c>
      <c r="C214" s="540">
        <f t="shared" si="41"/>
        <v>0</v>
      </c>
      <c r="D214" s="541">
        <f t="shared" si="38"/>
        <v>0</v>
      </c>
      <c r="E214" s="542">
        <f t="shared" si="38"/>
        <v>0</v>
      </c>
      <c r="F214" s="55"/>
      <c r="G214" s="54"/>
      <c r="H214" s="55"/>
      <c r="I214" s="54"/>
      <c r="J214" s="55"/>
      <c r="K214" s="54"/>
      <c r="L214" s="55"/>
      <c r="M214" s="54"/>
      <c r="N214" s="55"/>
      <c r="O214" s="54"/>
      <c r="P214" s="55"/>
      <c r="Q214" s="54"/>
      <c r="R214" s="55"/>
      <c r="S214" s="54"/>
      <c r="T214" s="55"/>
      <c r="U214" s="54"/>
      <c r="V214" s="55"/>
      <c r="W214" s="54"/>
      <c r="X214" s="55"/>
      <c r="Y214" s="54"/>
      <c r="Z214" s="55"/>
      <c r="AA214" s="54"/>
      <c r="AB214" s="55"/>
      <c r="AC214" s="54"/>
      <c r="AD214" s="55"/>
      <c r="AE214" s="54"/>
      <c r="AF214" s="55"/>
      <c r="AG214" s="65"/>
      <c r="AH214" s="56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539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776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I52 E56:I97" xr:uid="{27985A54-C769-4FD5-B782-3A8AE8E4EF54}">
      <formula1>0</formula1>
      <formula2>9.99999999999999E+37</formula2>
    </dataValidation>
    <dataValidation type="whole" allowBlank="1" showInputMessage="1" showErrorMessage="1" sqref="E153:R168" xr:uid="{6D0FB3FC-3A98-4F00-9F98-ED177319F7AD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A88D6029-8DF7-44B9-AE8D-B8DC9CF87D51}"/>
    <dataValidation type="whole" operator="greaterThanOrEqual" allowBlank="1" showInputMessage="1" showErrorMessage="1" error="Valor no Permitido" sqref="D101:D103 B133:D133 D111:D112 B148:H149 D107:D109 D11:D53 C208:AH215 D171:I203 B143:M144 B137:I139 D122:L130 D116:W118 E53:AI53 D56:D98 E98:I98" xr:uid="{3A354913-CEF3-46A5-BB09-05AB92F36FCD}">
      <formula1>0</formula1>
    </dataValidation>
    <dataValidation type="whole" operator="greaterThanOrEqual" allowBlank="1" showInputMessage="1" showErrorMessage="1" sqref="D153:D168 E107:H109 E111:H112" xr:uid="{A02A1BAF-8C29-475D-98A9-1E6B9B3B4DC3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92CD-1532-4A7E-974C-E13A16735B87}">
  <dimension ref="A1:CP249"/>
  <sheetViews>
    <sheetView workbookViewId="0">
      <selection activeCell="D23" sqref="D23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77" width="0" hidden="1" customWidth="1"/>
    <col min="78" max="94" width="11.42578125" hidden="1" customWidth="1"/>
    <col min="95" max="96" width="0" hidden="1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",[2]NOMBRE!B2, " (",[2]NOMBRE!C2,[2]NOMBRE!D2,[2]NOMBRE!E2,[2]NOMBRE!F2,[2]NOMBRE!G2,")")</f>
        <v>COMUNA: LINARES (07401)</v>
      </c>
    </row>
    <row r="3" spans="1:94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94" x14ac:dyDescent="0.25">
      <c r="A4" s="1" t="str">
        <f>CONCATENATE("MES: ",[2]NOMBRE!B6, " (",[2]NOMBRE!C6,[2]NOMBRE!D6,")")</f>
        <v>MES: ENERO (01)</v>
      </c>
    </row>
    <row r="5" spans="1:94" x14ac:dyDescent="0.25">
      <c r="A5" s="1" t="str">
        <f>CONCATENATE("AÑO: ",[2]NOMBRE!B7)</f>
        <v>AÑO: 2025</v>
      </c>
    </row>
    <row r="6" spans="1:94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4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4" s="23" customFormat="1" ht="15" customHeight="1" x14ac:dyDescent="0.15">
      <c r="A9" s="641" t="s">
        <v>3</v>
      </c>
      <c r="B9" s="10"/>
      <c r="C9" s="642"/>
      <c r="D9" s="643" t="s">
        <v>4</v>
      </c>
      <c r="E9" s="619" t="s">
        <v>5</v>
      </c>
      <c r="F9" s="644"/>
      <c r="G9" s="644"/>
      <c r="H9" s="644"/>
      <c r="I9" s="645"/>
      <c r="J9" s="620" t="s">
        <v>6</v>
      </c>
      <c r="K9" s="646"/>
      <c r="L9" s="646"/>
      <c r="M9" s="646"/>
      <c r="N9" s="646"/>
      <c r="O9" s="646"/>
      <c r="P9" s="646"/>
      <c r="Q9" s="646"/>
      <c r="R9" s="646"/>
      <c r="S9" s="646"/>
      <c r="T9" s="646"/>
      <c r="U9" s="646"/>
      <c r="V9" s="646"/>
      <c r="W9" s="646"/>
      <c r="X9" s="621"/>
      <c r="Y9" s="646" t="s">
        <v>7</v>
      </c>
      <c r="Z9" s="646"/>
      <c r="AA9" s="621"/>
      <c r="AB9" s="647" t="s">
        <v>8</v>
      </c>
      <c r="AC9" s="648" t="s">
        <v>9</v>
      </c>
      <c r="AD9" s="648" t="s">
        <v>10</v>
      </c>
      <c r="AE9" s="649" t="s">
        <v>11</v>
      </c>
      <c r="AF9" s="644" t="s">
        <v>12</v>
      </c>
      <c r="AG9" s="645"/>
      <c r="AH9" s="650" t="s">
        <v>13</v>
      </c>
    </row>
    <row r="10" spans="1:94" s="23" customFormat="1" ht="29.25" customHeight="1" x14ac:dyDescent="0.15">
      <c r="A10" s="24"/>
      <c r="B10" s="25"/>
      <c r="C10" s="26"/>
      <c r="D10" s="27"/>
      <c r="E10" s="651" t="s">
        <v>15</v>
      </c>
      <c r="F10" s="652" t="s">
        <v>16</v>
      </c>
      <c r="G10" s="652" t="s">
        <v>17</v>
      </c>
      <c r="H10" s="550" t="s">
        <v>18</v>
      </c>
      <c r="I10" s="551" t="s">
        <v>19</v>
      </c>
      <c r="J10" s="702" t="s">
        <v>20</v>
      </c>
      <c r="K10" s="550" t="s">
        <v>21</v>
      </c>
      <c r="L10" s="550" t="s">
        <v>22</v>
      </c>
      <c r="M10" s="550" t="s">
        <v>23</v>
      </c>
      <c r="N10" s="550" t="s">
        <v>24</v>
      </c>
      <c r="O10" s="550" t="s">
        <v>25</v>
      </c>
      <c r="P10" s="550" t="s">
        <v>26</v>
      </c>
      <c r="Q10" s="550" t="s">
        <v>27</v>
      </c>
      <c r="R10" s="550" t="s">
        <v>28</v>
      </c>
      <c r="S10" s="550" t="s">
        <v>29</v>
      </c>
      <c r="T10" s="550" t="s">
        <v>30</v>
      </c>
      <c r="U10" s="550" t="s">
        <v>31</v>
      </c>
      <c r="V10" s="550" t="s">
        <v>32</v>
      </c>
      <c r="W10" s="550" t="s">
        <v>33</v>
      </c>
      <c r="X10" s="552" t="s">
        <v>34</v>
      </c>
      <c r="Y10" s="622" t="s">
        <v>35</v>
      </c>
      <c r="Z10" s="653" t="s">
        <v>36</v>
      </c>
      <c r="AA10" s="552" t="s">
        <v>37</v>
      </c>
      <c r="AB10" s="36"/>
      <c r="AC10" s="37"/>
      <c r="AD10" s="37"/>
      <c r="AE10" s="38"/>
      <c r="AF10" s="702" t="s">
        <v>38</v>
      </c>
      <c r="AG10" s="39" t="s">
        <v>39</v>
      </c>
      <c r="AH10" s="40"/>
    </row>
    <row r="11" spans="1:94" s="23" customFormat="1" ht="15" customHeight="1" x14ac:dyDescent="0.25">
      <c r="A11" s="654" t="s">
        <v>40</v>
      </c>
      <c r="B11" s="655" t="s">
        <v>41</v>
      </c>
      <c r="C11" s="656"/>
      <c r="D11" s="657">
        <f>SUM(E11:G11)</f>
        <v>0</v>
      </c>
      <c r="E11" s="658"/>
      <c r="F11" s="659"/>
      <c r="G11" s="659"/>
      <c r="H11" s="660"/>
      <c r="I11" s="661"/>
      <c r="J11" s="660"/>
      <c r="K11" s="662"/>
      <c r="L11" s="662"/>
      <c r="M11" s="663"/>
      <c r="N11" s="663"/>
      <c r="O11" s="663"/>
      <c r="P11" s="663"/>
      <c r="Q11" s="663"/>
      <c r="R11" s="663"/>
      <c r="S11" s="663"/>
      <c r="T11" s="663"/>
      <c r="U11" s="663"/>
      <c r="V11" s="663"/>
      <c r="W11" s="663"/>
      <c r="X11" s="663"/>
      <c r="Y11" s="664"/>
      <c r="Z11" s="662"/>
      <c r="AA11" s="665"/>
      <c r="AB11" s="666"/>
      <c r="AC11" s="53"/>
      <c r="AD11" s="53"/>
      <c r="AE11" s="54"/>
      <c r="AF11" s="548"/>
      <c r="AG11" s="549"/>
      <c r="AH11" s="549"/>
      <c r="AI11" t="str">
        <f>CA11&amp;CB11&amp;CC11&amp;CD11&amp;CE11&amp;CF11</f>
        <v/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 s="57"/>
      <c r="CB11" s="58" t="str">
        <f>IF(AND($D11&lt;&gt;0,AC11=""),"* No olvide ingresar la variable "&amp;AC$9&amp;""&amp;" (Digite CERO si no tiene).  ",IF(AC11&gt;$D11,"* La variable Pueblos Originarios no puede superar el Total. ",""))</f>
        <v/>
      </c>
      <c r="CC11" s="58" t="str">
        <f>IF(AND($D11&lt;&gt;0,AD11=""),"* No olvide ingresar la variable "&amp;AD$9&amp;""&amp;" (Digite CERO si no tiene).  ",IF(AD11&gt;$D11,"* La variable Migrantes no puede superar el Total. ",""))</f>
        <v/>
      </c>
      <c r="CD11" s="58" t="str">
        <f>IF(AND($D11&lt;&gt;0,AE11=""),"* No olvide ingresar la variable "&amp;AE$9&amp;""&amp;" (Digite CERO si no tiene).  ",IF(AE11&gt;$D11,"* La variable Espacios Amigables/ Adolescentes no puede superar el Total. ",""))</f>
        <v/>
      </c>
      <c r="CE11" s="58" t="str">
        <f>IF(AND(D11&gt;0,OR(AF11="",AG11="",))," * No olvide digitar la variable TRANS Masculino/Femenino (Digite CERO si no tiene). ",IF(AF11+AG11&gt;$D11,"* La suma de TRANS Masculino + Femenino no puede superar el Total. ",""))</f>
        <v/>
      </c>
      <c r="CF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J11" s="59"/>
      <c r="CK11" s="57"/>
      <c r="CL11" s="60">
        <f>IF(AND($D11&lt;&gt;0,AC11=""),1,IF(AC11&gt;$D11,1,0))</f>
        <v>0</v>
      </c>
      <c r="CM11" s="60">
        <f>IF(AND($D11&lt;&gt;0,AD11=""),1,IF(AD11&gt;$D11,1,0))</f>
        <v>0</v>
      </c>
      <c r="CN11" s="60">
        <f>IF(AND($D11&lt;&gt;0,AE11=""),1,IF(AE11&gt;$D11,1,0))</f>
        <v>0</v>
      </c>
      <c r="CO11" s="60">
        <f>IF(AND(D11&gt;0,OR(AF11="",AG11="",)),1,IF(AF11+AG11&gt;$D11,1,0))</f>
        <v>0</v>
      </c>
      <c r="CP11" s="61">
        <f>IF(AND(D11&gt;0,AH11=""),1,IF(AH11&gt;$D11,1,0))</f>
        <v>0</v>
      </c>
    </row>
    <row r="12" spans="1:94" s="23" customFormat="1" ht="21" x14ac:dyDescent="0.25">
      <c r="A12" s="62"/>
      <c r="B12" s="654" t="s">
        <v>42</v>
      </c>
      <c r="C12" s="553" t="s">
        <v>43</v>
      </c>
      <c r="D12" s="554">
        <f>SUM(E12:X12)</f>
        <v>0</v>
      </c>
      <c r="E12" s="548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555"/>
      <c r="Z12" s="66"/>
      <c r="AA12" s="67"/>
      <c r="AB12" s="556"/>
      <c r="AC12" s="53"/>
      <c r="AD12" s="53"/>
      <c r="AE12" s="54"/>
      <c r="AF12" s="548"/>
      <c r="AG12" s="549"/>
      <c r="AH12" s="549"/>
      <c r="AI12" t="str">
        <f t="shared" ref="AI12:AI51" si="0">CA12&amp;CB12&amp;CC12&amp;CD12&amp;CE12&amp;CF12</f>
        <v/>
      </c>
      <c r="CA12" s="58" t="str">
        <f>IF(AND($D12&lt;&gt;0,AB12=""),"* No olvide ingresar la columna "&amp;AB$9&amp;""&amp;" (Digite CERO si no tiene).  ",IF(AB12&gt;$D12,"* El Número de Familias en Riesgo no puede superar el Total. ",""))</f>
        <v/>
      </c>
      <c r="CB12" s="58" t="str">
        <f t="shared" ref="CB12:CB51" si="1">IF(AND($D12&lt;&gt;0,AC12=""),"* No olvide ingresar la variable "&amp;AC$9&amp;""&amp;" (Digite CERO si no tiene).  ",IF(AC12&gt;$D12,"* La variable Pueblos Originarios no puede superar el Total. ",""))</f>
        <v/>
      </c>
      <c r="CC12" s="58" t="str">
        <f t="shared" ref="CC12:CC52" si="2">IF(AND($D12&lt;&gt;0,AD12=""),"* No olvide ingresar la variable "&amp;AD$9&amp;""&amp;" (Digite CERO si no tiene).  ",IF(AD12&gt;$D12,"* La variable Migrantes no puede superar el Total. ",""))</f>
        <v/>
      </c>
      <c r="CD12" s="58" t="str">
        <f t="shared" ref="CD12:CD52" si="3">IF(AND($D12&lt;&gt;0,AE12=""),"* No olvide ingresar la variable "&amp;AE$9&amp;""&amp;" (Digite CERO si no tiene).  ",IF(AE12&gt;$D12,"* La variable Espacios Amigables/ Adolescentes no puede superar el Total. ",""))</f>
        <v/>
      </c>
      <c r="CE12" s="58" t="str">
        <f t="shared" ref="CE12:CE52" si="4">IF(AND(D12&gt;0,OR(AF12="",AG12="",))," * No olvide digitar la variable TRANS Masculino/Femenino (Digite CERO si no tiene). ",IF(AF12+AG12&gt;$D12,"* La suma de TRANS Masculino + Femenino no puede superar el Total. ",""))</f>
        <v/>
      </c>
      <c r="CF12" s="58" t="str">
        <f t="shared" ref="CF12:CF52" si="5">IF(AND(D12&gt;0,AH12=""),"* No olvide digitar la variable Niños, niñas, adolescentes y jóvenes SENAME (Digite CERO si no tiene). ",IF(AH12&gt;$D12,"* La suma de Niños, niñas, adolescentes y jóvenes SENAME no puede superar el Total. ",""))</f>
        <v/>
      </c>
      <c r="CJ12" s="59"/>
      <c r="CK12" s="60">
        <f>IF(AND($D12&lt;&gt;0,AB12=""),1,IF(AB12&gt;$D12,1,0))</f>
        <v>0</v>
      </c>
      <c r="CL12" s="60">
        <f t="shared" ref="CL12:CN45" si="6">IF(AND($D12&lt;&gt;0,AC12=""),1,IF(AC12&gt;$D12,1,0))</f>
        <v>0</v>
      </c>
      <c r="CM12" s="60">
        <f t="shared" si="6"/>
        <v>0</v>
      </c>
      <c r="CN12" s="60">
        <f t="shared" si="6"/>
        <v>0</v>
      </c>
      <c r="CO12" s="60">
        <f t="shared" ref="CO12:CO52" si="7">IF(AND(D12&gt;0,OR(AF12="",AG12="",)),1,IF(AF12+AG12&gt;$D12,1,0))</f>
        <v>0</v>
      </c>
      <c r="CP12" s="61">
        <f t="shared" ref="CP12:CP52" si="8">IF(AND(D12&gt;0,AH12=""),1,IF(AH12&gt;$D12,1,0))</f>
        <v>0</v>
      </c>
    </row>
    <row r="13" spans="1:94" s="23" customFormat="1" ht="15" customHeight="1" x14ac:dyDescent="0.25">
      <c r="A13" s="62"/>
      <c r="B13" s="62"/>
      <c r="C13" s="69" t="s">
        <v>44</v>
      </c>
      <c r="D13" s="70">
        <f t="shared" ref="D13:D21" si="9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t="str">
        <f t="shared" si="0"/>
        <v/>
      </c>
      <c r="CA13" s="58" t="str">
        <f t="shared" ref="CA13:CA50" si="10">IF(AND($D13&lt;&gt;0,AB13=""),"* No olvide ingresar la columna "&amp;AB$9&amp;""&amp;" (Digite CERO si no tiene).  ",IF(AB13&gt;$D13,"* El Número de Familias en Riesgo no puede superar el Total. ",""))</f>
        <v/>
      </c>
      <c r="CB13" s="58" t="str">
        <f t="shared" si="1"/>
        <v/>
      </c>
      <c r="CC13" s="58" t="str">
        <f t="shared" si="2"/>
        <v/>
      </c>
      <c r="CD13" s="58" t="str">
        <f t="shared" si="3"/>
        <v/>
      </c>
      <c r="CE13" s="58" t="str">
        <f t="shared" si="4"/>
        <v/>
      </c>
      <c r="CF13" s="58" t="str">
        <f t="shared" si="5"/>
        <v/>
      </c>
      <c r="CJ13" s="59"/>
      <c r="CK13" s="60">
        <f t="shared" ref="CK13:CN46" si="11">IF(AND($D13&lt;&gt;0,AB13=""),1,IF(AB13&gt;$D13,1,0))</f>
        <v>0</v>
      </c>
      <c r="CL13" s="60">
        <f t="shared" si="6"/>
        <v>0</v>
      </c>
      <c r="CM13" s="60">
        <f t="shared" si="6"/>
        <v>0</v>
      </c>
      <c r="CN13" s="60">
        <f t="shared" si="6"/>
        <v>0</v>
      </c>
      <c r="CO13" s="60">
        <f t="shared" si="7"/>
        <v>0</v>
      </c>
      <c r="CP13" s="61">
        <f t="shared" si="8"/>
        <v>0</v>
      </c>
    </row>
    <row r="14" spans="1:94" s="23" customFormat="1" ht="15" customHeight="1" x14ac:dyDescent="0.25">
      <c r="A14" s="62"/>
      <c r="B14" s="62"/>
      <c r="C14" s="80" t="s">
        <v>45</v>
      </c>
      <c r="D14" s="70">
        <f t="shared" si="9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t="str">
        <f t="shared" si="0"/>
        <v/>
      </c>
      <c r="CA14" s="58" t="str">
        <f t="shared" si="10"/>
        <v/>
      </c>
      <c r="CB14" s="58" t="str">
        <f t="shared" si="1"/>
        <v/>
      </c>
      <c r="CC14" s="58" t="str">
        <f t="shared" si="2"/>
        <v/>
      </c>
      <c r="CD14" s="58" t="str">
        <f t="shared" si="3"/>
        <v/>
      </c>
      <c r="CE14" s="58" t="str">
        <f t="shared" si="4"/>
        <v/>
      </c>
      <c r="CF14" s="58" t="str">
        <f t="shared" si="5"/>
        <v/>
      </c>
      <c r="CJ14" s="59"/>
      <c r="CK14" s="60">
        <f t="shared" si="11"/>
        <v>0</v>
      </c>
      <c r="CL14" s="60">
        <f t="shared" si="6"/>
        <v>0</v>
      </c>
      <c r="CM14" s="60">
        <f t="shared" si="6"/>
        <v>0</v>
      </c>
      <c r="CN14" s="60">
        <f t="shared" si="6"/>
        <v>0</v>
      </c>
      <c r="CO14" s="60">
        <f t="shared" si="7"/>
        <v>0</v>
      </c>
      <c r="CP14" s="61">
        <f t="shared" si="8"/>
        <v>0</v>
      </c>
    </row>
    <row r="15" spans="1:94" s="23" customFormat="1" ht="15" customHeight="1" x14ac:dyDescent="0.25">
      <c r="A15" s="62"/>
      <c r="B15" s="87"/>
      <c r="C15" s="88" t="s">
        <v>46</v>
      </c>
      <c r="D15" s="89">
        <f t="shared" si="9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t="str">
        <f t="shared" si="0"/>
        <v/>
      </c>
      <c r="CA15" s="58" t="str">
        <f t="shared" si="10"/>
        <v/>
      </c>
      <c r="CB15" s="58" t="str">
        <f t="shared" si="1"/>
        <v/>
      </c>
      <c r="CC15" s="58" t="str">
        <f t="shared" si="2"/>
        <v/>
      </c>
      <c r="CD15" s="58" t="str">
        <f t="shared" si="3"/>
        <v/>
      </c>
      <c r="CE15" s="58" t="str">
        <f t="shared" si="4"/>
        <v/>
      </c>
      <c r="CF15" s="58" t="str">
        <f t="shared" si="5"/>
        <v/>
      </c>
      <c r="CJ15" s="59"/>
      <c r="CK15" s="60">
        <f t="shared" si="11"/>
        <v>0</v>
      </c>
      <c r="CL15" s="60">
        <f t="shared" si="6"/>
        <v>0</v>
      </c>
      <c r="CM15" s="60">
        <f t="shared" si="6"/>
        <v>0</v>
      </c>
      <c r="CN15" s="60">
        <f t="shared" si="6"/>
        <v>0</v>
      </c>
      <c r="CO15" s="60">
        <f t="shared" si="7"/>
        <v>0</v>
      </c>
      <c r="CP15" s="61">
        <f t="shared" si="8"/>
        <v>0</v>
      </c>
    </row>
    <row r="16" spans="1:94" s="23" customFormat="1" ht="15" customHeight="1" x14ac:dyDescent="0.25">
      <c r="A16" s="62"/>
      <c r="B16" s="99" t="s">
        <v>47</v>
      </c>
      <c r="C16" s="100"/>
      <c r="D16" s="101">
        <f t="shared" si="9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t="str">
        <f t="shared" si="0"/>
        <v/>
      </c>
      <c r="CA16" s="58" t="str">
        <f t="shared" si="10"/>
        <v/>
      </c>
      <c r="CB16" s="58" t="str">
        <f t="shared" si="1"/>
        <v/>
      </c>
      <c r="CC16" s="58" t="str">
        <f t="shared" si="2"/>
        <v/>
      </c>
      <c r="CD16" s="58" t="str">
        <f t="shared" si="3"/>
        <v/>
      </c>
      <c r="CE16" s="58" t="str">
        <f t="shared" si="4"/>
        <v/>
      </c>
      <c r="CF16" s="58" t="str">
        <f t="shared" si="5"/>
        <v/>
      </c>
      <c r="CJ16" s="59"/>
      <c r="CK16" s="60">
        <f t="shared" si="11"/>
        <v>0</v>
      </c>
      <c r="CL16" s="60">
        <f t="shared" si="6"/>
        <v>0</v>
      </c>
      <c r="CM16" s="60">
        <f t="shared" si="6"/>
        <v>0</v>
      </c>
      <c r="CN16" s="60">
        <f t="shared" si="6"/>
        <v>0</v>
      </c>
      <c r="CO16" s="60">
        <f t="shared" si="7"/>
        <v>0</v>
      </c>
      <c r="CP16" s="61">
        <f t="shared" si="8"/>
        <v>0</v>
      </c>
    </row>
    <row r="17" spans="1:94" s="23" customFormat="1" ht="15" customHeight="1" x14ac:dyDescent="0.25">
      <c r="A17" s="62"/>
      <c r="B17" s="107" t="s">
        <v>48</v>
      </c>
      <c r="C17" s="108"/>
      <c r="D17" s="70">
        <f t="shared" si="9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t="str">
        <f t="shared" si="0"/>
        <v/>
      </c>
      <c r="CA17" s="58" t="str">
        <f t="shared" si="10"/>
        <v/>
      </c>
      <c r="CB17" s="58" t="str">
        <f t="shared" si="1"/>
        <v/>
      </c>
      <c r="CC17" s="58" t="str">
        <f t="shared" si="2"/>
        <v/>
      </c>
      <c r="CD17" s="58" t="str">
        <f t="shared" si="3"/>
        <v/>
      </c>
      <c r="CE17" s="58" t="str">
        <f t="shared" si="4"/>
        <v/>
      </c>
      <c r="CF17" s="58" t="str">
        <f t="shared" si="5"/>
        <v/>
      </c>
      <c r="CJ17" s="59"/>
      <c r="CK17" s="60">
        <f t="shared" si="11"/>
        <v>0</v>
      </c>
      <c r="CL17" s="60">
        <f t="shared" si="6"/>
        <v>0</v>
      </c>
      <c r="CM17" s="60">
        <f t="shared" si="6"/>
        <v>0</v>
      </c>
      <c r="CN17" s="60">
        <f t="shared" si="6"/>
        <v>0</v>
      </c>
      <c r="CO17" s="60">
        <f t="shared" si="7"/>
        <v>0</v>
      </c>
      <c r="CP17" s="61">
        <f t="shared" si="8"/>
        <v>0</v>
      </c>
    </row>
    <row r="18" spans="1:94" s="23" customFormat="1" ht="15" customHeight="1" x14ac:dyDescent="0.25">
      <c r="A18" s="62"/>
      <c r="B18" s="107" t="s">
        <v>49</v>
      </c>
      <c r="C18" s="108"/>
      <c r="D18" s="70">
        <f t="shared" si="9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t="str">
        <f t="shared" si="0"/>
        <v/>
      </c>
      <c r="CA18" s="58" t="str">
        <f t="shared" si="10"/>
        <v/>
      </c>
      <c r="CB18" s="58" t="str">
        <f t="shared" si="1"/>
        <v/>
      </c>
      <c r="CC18" s="58" t="str">
        <f t="shared" si="2"/>
        <v/>
      </c>
      <c r="CD18" s="58" t="str">
        <f t="shared" si="3"/>
        <v/>
      </c>
      <c r="CE18" s="58" t="str">
        <f t="shared" si="4"/>
        <v/>
      </c>
      <c r="CF18" s="58" t="str">
        <f t="shared" si="5"/>
        <v/>
      </c>
      <c r="CJ18" s="59"/>
      <c r="CK18" s="60">
        <f t="shared" si="11"/>
        <v>0</v>
      </c>
      <c r="CL18" s="60">
        <f t="shared" si="6"/>
        <v>0</v>
      </c>
      <c r="CM18" s="60">
        <f t="shared" si="6"/>
        <v>0</v>
      </c>
      <c r="CN18" s="60">
        <f t="shared" si="6"/>
        <v>0</v>
      </c>
      <c r="CO18" s="60">
        <f t="shared" si="7"/>
        <v>0</v>
      </c>
      <c r="CP18" s="61">
        <f t="shared" si="8"/>
        <v>0</v>
      </c>
    </row>
    <row r="19" spans="1:94" s="23" customFormat="1" ht="15" customHeight="1" x14ac:dyDescent="0.25">
      <c r="A19" s="62"/>
      <c r="B19" s="112" t="s">
        <v>50</v>
      </c>
      <c r="C19" s="113"/>
      <c r="D19" s="114">
        <f t="shared" si="9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t="str">
        <f t="shared" si="0"/>
        <v/>
      </c>
      <c r="CA19" s="58" t="str">
        <f t="shared" si="10"/>
        <v/>
      </c>
      <c r="CB19" s="58" t="str">
        <f t="shared" si="1"/>
        <v/>
      </c>
      <c r="CC19" s="58" t="str">
        <f t="shared" si="2"/>
        <v/>
      </c>
      <c r="CD19" s="58" t="str">
        <f t="shared" si="3"/>
        <v/>
      </c>
      <c r="CE19" s="58" t="str">
        <f t="shared" si="4"/>
        <v/>
      </c>
      <c r="CF19" s="58" t="str">
        <f t="shared" si="5"/>
        <v/>
      </c>
      <c r="CJ19" s="59"/>
      <c r="CK19" s="60">
        <f t="shared" si="11"/>
        <v>0</v>
      </c>
      <c r="CL19" s="60">
        <f t="shared" si="6"/>
        <v>0</v>
      </c>
      <c r="CM19" s="60">
        <f t="shared" si="6"/>
        <v>0</v>
      </c>
      <c r="CN19" s="60">
        <f t="shared" si="6"/>
        <v>0</v>
      </c>
      <c r="CO19" s="60">
        <f t="shared" si="7"/>
        <v>0</v>
      </c>
      <c r="CP19" s="61">
        <f t="shared" si="8"/>
        <v>0</v>
      </c>
    </row>
    <row r="20" spans="1:94" s="23" customFormat="1" ht="15" customHeight="1" x14ac:dyDescent="0.25">
      <c r="A20" s="62"/>
      <c r="B20" s="667" t="s">
        <v>51</v>
      </c>
      <c r="C20" s="557" t="s">
        <v>52</v>
      </c>
      <c r="D20" s="554">
        <f t="shared" si="9"/>
        <v>0</v>
      </c>
      <c r="E20" s="125"/>
      <c r="F20" s="126"/>
      <c r="G20" s="126"/>
      <c r="H20" s="126"/>
      <c r="I20" s="127"/>
      <c r="J20" s="558"/>
      <c r="K20" s="53"/>
      <c r="L20" s="53"/>
      <c r="M20" s="559"/>
      <c r="N20" s="559"/>
      <c r="O20" s="559"/>
      <c r="P20" s="559"/>
      <c r="Q20" s="559"/>
      <c r="R20" s="559"/>
      <c r="S20" s="559"/>
      <c r="T20" s="559"/>
      <c r="U20" s="559"/>
      <c r="V20" s="559"/>
      <c r="W20" s="559"/>
      <c r="X20" s="559"/>
      <c r="Y20" s="556"/>
      <c r="Z20" s="53"/>
      <c r="AA20" s="65"/>
      <c r="AB20" s="556"/>
      <c r="AC20" s="53"/>
      <c r="AD20" s="53"/>
      <c r="AE20" s="54"/>
      <c r="AF20" s="548"/>
      <c r="AG20" s="549"/>
      <c r="AH20" s="549"/>
      <c r="AI20" t="str">
        <f t="shared" si="0"/>
        <v/>
      </c>
      <c r="CA20" s="58" t="str">
        <f>IF(AND($D20&lt;&gt;0,AB20=""),"* No olvide ingresar la columna "&amp;AB$9&amp;""&amp;" (Digite CERO si no tiene).  ",IF(AB20&gt;$D20,"* El Número de Familias en Riesgo no puede superar el Total. ",""))</f>
        <v/>
      </c>
      <c r="CB20" s="58" t="str">
        <f>IF(AND($D20&lt;&gt;0,AC20=""),"* No olvide ingresar la variable "&amp;AC$9&amp;""&amp;" (Digite CERO si no tiene).  ",IF(AC20&gt;$D20,"* La variable Pueblos Originarios no puede superar el Total. ",""))</f>
        <v/>
      </c>
      <c r="CC20" s="58" t="str">
        <f t="shared" si="2"/>
        <v/>
      </c>
      <c r="CD20" s="58" t="str">
        <f t="shared" si="3"/>
        <v/>
      </c>
      <c r="CE20" s="58" t="str">
        <f>IF(AND(D20&gt;0,OR(AF20="",AG20="",))," * No olvide digitar la variable TRANS Masculino/Femenino (Digite CERO si no tiene). ",IF(AF20+AG20&gt;$D20,"* La suma de TRANS Masculino + Femenino no puede superar el Total. ",""))</f>
        <v/>
      </c>
      <c r="CF20" s="58" t="str">
        <f t="shared" si="5"/>
        <v/>
      </c>
      <c r="CJ20" s="59"/>
      <c r="CK20" s="60">
        <f t="shared" si="11"/>
        <v>0</v>
      </c>
      <c r="CL20" s="60">
        <f t="shared" si="6"/>
        <v>0</v>
      </c>
      <c r="CM20" s="60">
        <f t="shared" si="6"/>
        <v>0</v>
      </c>
      <c r="CN20" s="60">
        <f t="shared" si="6"/>
        <v>0</v>
      </c>
      <c r="CO20" s="60">
        <f t="shared" si="7"/>
        <v>0</v>
      </c>
      <c r="CP20" s="61">
        <f t="shared" si="8"/>
        <v>0</v>
      </c>
    </row>
    <row r="21" spans="1:94" s="23" customFormat="1" ht="15" customHeight="1" x14ac:dyDescent="0.25">
      <c r="A21" s="62"/>
      <c r="B21" s="130"/>
      <c r="C21" s="131" t="s">
        <v>53</v>
      </c>
      <c r="D21" s="114">
        <f t="shared" si="9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t="str">
        <f t="shared" si="0"/>
        <v/>
      </c>
      <c r="CA21" s="58" t="str">
        <f t="shared" si="10"/>
        <v/>
      </c>
      <c r="CB21" s="58" t="str">
        <f t="shared" si="1"/>
        <v/>
      </c>
      <c r="CC21" s="58" t="str">
        <f t="shared" si="2"/>
        <v/>
      </c>
      <c r="CD21" s="58" t="str">
        <f t="shared" si="3"/>
        <v/>
      </c>
      <c r="CE21" s="58" t="str">
        <f t="shared" si="4"/>
        <v/>
      </c>
      <c r="CF21" s="58" t="str">
        <f t="shared" si="5"/>
        <v/>
      </c>
      <c r="CJ21" s="59"/>
      <c r="CK21" s="60">
        <f t="shared" si="11"/>
        <v>0</v>
      </c>
      <c r="CL21" s="60">
        <f t="shared" si="6"/>
        <v>0</v>
      </c>
      <c r="CM21" s="60">
        <f t="shared" si="6"/>
        <v>0</v>
      </c>
      <c r="CN21" s="60">
        <f t="shared" si="6"/>
        <v>0</v>
      </c>
      <c r="CO21" s="60">
        <f t="shared" si="7"/>
        <v>0</v>
      </c>
      <c r="CP21" s="61">
        <f t="shared" si="8"/>
        <v>0</v>
      </c>
    </row>
    <row r="22" spans="1:94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559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t="str">
        <f t="shared" si="0"/>
        <v/>
      </c>
      <c r="CA22" s="58" t="str">
        <f>IF(AND($D22&lt;&gt;0,AB22=""),"* No olvide ingresar la columna "&amp;AB$9&amp;""&amp;" (Digite CERO si no tiene).  ",IF(AB22&gt;$D22,"* El Número de Familias en Riesgo no puede superar el Total. ",""))</f>
        <v/>
      </c>
      <c r="CB22" s="58" t="str">
        <f t="shared" si="1"/>
        <v/>
      </c>
      <c r="CC22" s="58" t="str">
        <f t="shared" si="2"/>
        <v/>
      </c>
      <c r="CD22" s="58" t="str">
        <f t="shared" si="3"/>
        <v/>
      </c>
      <c r="CE22" s="58" t="str">
        <f>IF(AND(D22&gt;0,OR(AF22="",AG22="",))," * No olvide digitar la variable TRANS Masculino/Femenino (Digite CERO si no tiene). ",IF(AF22+AG22&gt;$D22,"* La suma de TRANS Masculino + Femenino no puede superar el Total. ",""))</f>
        <v/>
      </c>
      <c r="CF22" s="58" t="str">
        <f t="shared" si="5"/>
        <v/>
      </c>
      <c r="CJ22" s="59"/>
      <c r="CK22" s="60">
        <f t="shared" si="11"/>
        <v>0</v>
      </c>
      <c r="CL22" s="60">
        <f t="shared" si="6"/>
        <v>0</v>
      </c>
      <c r="CM22" s="60">
        <f t="shared" si="6"/>
        <v>0</v>
      </c>
      <c r="CN22" s="60">
        <f t="shared" si="6"/>
        <v>0</v>
      </c>
      <c r="CO22" s="60">
        <f t="shared" si="7"/>
        <v>0</v>
      </c>
      <c r="CP22" s="61">
        <f t="shared" si="8"/>
        <v>0</v>
      </c>
    </row>
    <row r="23" spans="1:94" s="23" customFormat="1" ht="24.75" customHeight="1" x14ac:dyDescent="0.25">
      <c r="A23" s="62"/>
      <c r="B23" s="135" t="s">
        <v>55</v>
      </c>
      <c r="C23" s="136"/>
      <c r="D23" s="137">
        <f>SUM(J23:S23)</f>
        <v>12</v>
      </c>
      <c r="E23" s="125"/>
      <c r="F23" s="126"/>
      <c r="G23" s="126"/>
      <c r="H23" s="126"/>
      <c r="I23" s="127"/>
      <c r="J23" s="138"/>
      <c r="K23" s="139">
        <v>2</v>
      </c>
      <c r="L23" s="139">
        <v>4</v>
      </c>
      <c r="M23" s="139">
        <v>4</v>
      </c>
      <c r="N23" s="139">
        <v>2</v>
      </c>
      <c r="O23" s="139"/>
      <c r="P23" s="139"/>
      <c r="Q23" s="139"/>
      <c r="R23" s="139"/>
      <c r="S23" s="139"/>
      <c r="T23" s="140"/>
      <c r="U23" s="140"/>
      <c r="V23" s="140"/>
      <c r="W23" s="140"/>
      <c r="X23" s="140"/>
      <c r="Y23" s="141">
        <v>12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t="str">
        <f t="shared" si="0"/>
        <v/>
      </c>
      <c r="CA23" s="58" t="str">
        <f t="shared" si="10"/>
        <v/>
      </c>
      <c r="CB23" s="58" t="str">
        <f t="shared" si="1"/>
        <v/>
      </c>
      <c r="CC23" s="58" t="str">
        <f t="shared" si="2"/>
        <v/>
      </c>
      <c r="CD23" s="146"/>
      <c r="CE23" s="58" t="str">
        <f t="shared" si="4"/>
        <v/>
      </c>
      <c r="CF23" s="58" t="str">
        <f t="shared" si="5"/>
        <v/>
      </c>
      <c r="CJ23" s="59"/>
      <c r="CK23" s="60">
        <f t="shared" si="11"/>
        <v>0</v>
      </c>
      <c r="CL23" s="60">
        <f t="shared" si="6"/>
        <v>0</v>
      </c>
      <c r="CM23" s="60">
        <f>IF(AND($D23&lt;&gt;0,AD23=""),1,IF(AD23&gt;$D23,1,0))</f>
        <v>0</v>
      </c>
      <c r="CN23" s="57"/>
      <c r="CO23" s="60">
        <f t="shared" si="7"/>
        <v>0</v>
      </c>
      <c r="CP23" s="61">
        <f t="shared" si="8"/>
        <v>0</v>
      </c>
    </row>
    <row r="24" spans="1:94" s="23" customFormat="1" ht="15" customHeight="1" x14ac:dyDescent="0.25">
      <c r="A24" s="62"/>
      <c r="B24" s="643" t="s">
        <v>56</v>
      </c>
      <c r="C24" s="560" t="s">
        <v>57</v>
      </c>
      <c r="D24" s="657">
        <f>SUM(J24:S24)</f>
        <v>5</v>
      </c>
      <c r="E24" s="561"/>
      <c r="F24" s="149"/>
      <c r="G24" s="149"/>
      <c r="H24" s="149"/>
      <c r="I24" s="562"/>
      <c r="J24" s="558"/>
      <c r="K24" s="659">
        <v>1</v>
      </c>
      <c r="L24" s="659">
        <v>1</v>
      </c>
      <c r="M24" s="659">
        <v>2</v>
      </c>
      <c r="N24" s="659">
        <v>1</v>
      </c>
      <c r="O24" s="659"/>
      <c r="P24" s="659"/>
      <c r="Q24" s="659"/>
      <c r="R24" s="659"/>
      <c r="S24" s="659"/>
      <c r="T24" s="563"/>
      <c r="U24" s="563"/>
      <c r="V24" s="563"/>
      <c r="W24" s="563"/>
      <c r="X24" s="563"/>
      <c r="Y24" s="556">
        <v>5</v>
      </c>
      <c r="Z24" s="53">
        <v>0</v>
      </c>
      <c r="AA24" s="668">
        <v>0</v>
      </c>
      <c r="AB24" s="556">
        <v>0</v>
      </c>
      <c r="AC24" s="53">
        <v>0</v>
      </c>
      <c r="AD24" s="53">
        <v>0</v>
      </c>
      <c r="AE24" s="152"/>
      <c r="AF24" s="548">
        <v>0</v>
      </c>
      <c r="AG24" s="549">
        <v>0</v>
      </c>
      <c r="AH24" s="549">
        <v>0</v>
      </c>
      <c r="AI24" t="str">
        <f t="shared" si="0"/>
        <v/>
      </c>
      <c r="CA24" s="58" t="str">
        <f t="shared" si="10"/>
        <v/>
      </c>
      <c r="CB24" s="58" t="str">
        <f t="shared" si="1"/>
        <v/>
      </c>
      <c r="CC24" s="58" t="str">
        <f t="shared" si="2"/>
        <v/>
      </c>
      <c r="CD24" s="146"/>
      <c r="CE24" s="58" t="str">
        <f t="shared" si="4"/>
        <v/>
      </c>
      <c r="CF24" s="58" t="str">
        <f t="shared" si="5"/>
        <v/>
      </c>
      <c r="CJ24" s="59"/>
      <c r="CK24" s="60">
        <f t="shared" si="11"/>
        <v>0</v>
      </c>
      <c r="CL24" s="60">
        <f t="shared" si="6"/>
        <v>0</v>
      </c>
      <c r="CM24" s="60">
        <f t="shared" si="6"/>
        <v>0</v>
      </c>
      <c r="CN24" s="57"/>
      <c r="CO24" s="60">
        <f t="shared" si="7"/>
        <v>0</v>
      </c>
      <c r="CP24" s="61">
        <f t="shared" si="8"/>
        <v>0</v>
      </c>
    </row>
    <row r="25" spans="1:94" s="23" customFormat="1" ht="15" customHeight="1" x14ac:dyDescent="0.25">
      <c r="A25" s="62"/>
      <c r="B25" s="27"/>
      <c r="C25" s="153" t="s">
        <v>58</v>
      </c>
      <c r="D25" s="114">
        <f>SUM(J25:S25)</f>
        <v>7</v>
      </c>
      <c r="E25" s="154"/>
      <c r="F25" s="155"/>
      <c r="G25" s="155"/>
      <c r="H25" s="155"/>
      <c r="I25" s="156"/>
      <c r="J25" s="118"/>
      <c r="K25" s="116">
        <v>1</v>
      </c>
      <c r="L25" s="116">
        <v>3</v>
      </c>
      <c r="M25" s="116">
        <v>2</v>
      </c>
      <c r="N25" s="116">
        <v>1</v>
      </c>
      <c r="O25" s="116"/>
      <c r="P25" s="116"/>
      <c r="Q25" s="116"/>
      <c r="R25" s="116"/>
      <c r="S25" s="116"/>
      <c r="T25" s="157"/>
      <c r="U25" s="157"/>
      <c r="V25" s="157"/>
      <c r="W25" s="157"/>
      <c r="X25" s="157"/>
      <c r="Y25" s="158">
        <v>7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t="str">
        <f t="shared" si="0"/>
        <v/>
      </c>
      <c r="CA25" s="58" t="str">
        <f>IF(AND($D25&lt;&gt;0,AB25=""),"* No olvide ingresar la columna "&amp;AB$9&amp;""&amp;" (Digite CERO si no tiene).  ",IF(AB25&gt;$D25,"* El Número de Familias en Riesgo no puede superar el Total. ",""))</f>
        <v/>
      </c>
      <c r="CB25" s="58" t="str">
        <f t="shared" si="1"/>
        <v/>
      </c>
      <c r="CC25" s="58" t="str">
        <f t="shared" si="2"/>
        <v/>
      </c>
      <c r="CD25" s="146"/>
      <c r="CE25" s="58" t="str">
        <f t="shared" si="4"/>
        <v/>
      </c>
      <c r="CF25" s="58" t="str">
        <f t="shared" si="5"/>
        <v/>
      </c>
      <c r="CJ25" s="59"/>
      <c r="CK25" s="60">
        <f t="shared" si="11"/>
        <v>0</v>
      </c>
      <c r="CL25" s="60">
        <f t="shared" si="6"/>
        <v>0</v>
      </c>
      <c r="CM25" s="60">
        <f t="shared" si="6"/>
        <v>0</v>
      </c>
      <c r="CN25" s="57"/>
      <c r="CO25" s="60">
        <f t="shared" si="7"/>
        <v>0</v>
      </c>
      <c r="CP25" s="61">
        <f t="shared" si="8"/>
        <v>0</v>
      </c>
    </row>
    <row r="26" spans="1:94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t="str">
        <f t="shared" si="0"/>
        <v/>
      </c>
      <c r="CA26" s="58" t="str">
        <f t="shared" si="10"/>
        <v/>
      </c>
      <c r="CB26" s="58" t="str">
        <f t="shared" si="1"/>
        <v/>
      </c>
      <c r="CC26" s="58" t="str">
        <f t="shared" si="2"/>
        <v/>
      </c>
      <c r="CD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E26" s="58" t="str">
        <f t="shared" si="4"/>
        <v/>
      </c>
      <c r="CF26" s="58" t="str">
        <f t="shared" si="5"/>
        <v/>
      </c>
      <c r="CJ26" s="59"/>
      <c r="CK26" s="60">
        <f t="shared" si="11"/>
        <v>0</v>
      </c>
      <c r="CL26" s="60">
        <f t="shared" si="6"/>
        <v>0</v>
      </c>
      <c r="CM26" s="60">
        <f t="shared" si="6"/>
        <v>0</v>
      </c>
      <c r="CN26" s="60">
        <f t="shared" si="6"/>
        <v>0</v>
      </c>
      <c r="CO26" s="60">
        <f t="shared" si="7"/>
        <v>0</v>
      </c>
      <c r="CP26" s="61">
        <f t="shared" si="8"/>
        <v>0</v>
      </c>
    </row>
    <row r="27" spans="1:94" s="23" customFormat="1" ht="15" customHeight="1" x14ac:dyDescent="0.25">
      <c r="A27" s="62"/>
      <c r="B27" s="667" t="s">
        <v>60</v>
      </c>
      <c r="C27" s="669" t="s">
        <v>61</v>
      </c>
      <c r="D27" s="657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556"/>
      <c r="AC27" s="53"/>
      <c r="AD27" s="53"/>
      <c r="AE27" s="172"/>
      <c r="AF27" s="548"/>
      <c r="AG27" s="549"/>
      <c r="AH27" s="549"/>
      <c r="AI27" t="str">
        <f t="shared" si="0"/>
        <v/>
      </c>
      <c r="CA27" s="58" t="str">
        <f t="shared" si="10"/>
        <v/>
      </c>
      <c r="CB27" s="58" t="str">
        <f t="shared" si="1"/>
        <v/>
      </c>
      <c r="CC27" s="58" t="str">
        <f t="shared" si="2"/>
        <v/>
      </c>
      <c r="CD27" s="146"/>
      <c r="CE27" s="58" t="str">
        <f t="shared" si="4"/>
        <v/>
      </c>
      <c r="CF27" s="58" t="str">
        <f t="shared" si="5"/>
        <v/>
      </c>
      <c r="CJ27" s="59"/>
      <c r="CK27" s="60">
        <f t="shared" si="11"/>
        <v>0</v>
      </c>
      <c r="CL27" s="60">
        <f t="shared" si="6"/>
        <v>0</v>
      </c>
      <c r="CM27" s="60">
        <f t="shared" si="6"/>
        <v>0</v>
      </c>
      <c r="CN27" s="57"/>
      <c r="CO27" s="60">
        <f t="shared" si="7"/>
        <v>0</v>
      </c>
      <c r="CP27" s="61">
        <f t="shared" si="8"/>
        <v>0</v>
      </c>
    </row>
    <row r="28" spans="1:94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t="str">
        <f t="shared" si="0"/>
        <v/>
      </c>
      <c r="CA28" s="58" t="str">
        <f t="shared" si="10"/>
        <v/>
      </c>
      <c r="CB28" s="58" t="str">
        <f t="shared" si="1"/>
        <v/>
      </c>
      <c r="CC28" s="58" t="str">
        <f t="shared" si="2"/>
        <v/>
      </c>
      <c r="CD28" s="58" t="str">
        <f>IF(AND($D28&lt;&gt;0,AE28=""),"* No olvide ingresar la variable "&amp;AE$9&amp;""&amp;" (Digite CERO si no tiene).  ",IF(AE28&gt;$D28,"* La variable Espacios Amigables/ Adolescentes no puede superar el Total. ",""))</f>
        <v/>
      </c>
      <c r="CE28" s="58" t="str">
        <f t="shared" si="4"/>
        <v/>
      </c>
      <c r="CF28" s="58" t="str">
        <f t="shared" si="5"/>
        <v/>
      </c>
      <c r="CJ28" s="59"/>
      <c r="CK28" s="60">
        <f t="shared" si="11"/>
        <v>0</v>
      </c>
      <c r="CL28" s="60">
        <f t="shared" si="6"/>
        <v>0</v>
      </c>
      <c r="CM28" s="60">
        <f t="shared" si="6"/>
        <v>0</v>
      </c>
      <c r="CN28" s="60">
        <f t="shared" si="6"/>
        <v>0</v>
      </c>
      <c r="CO28" s="60">
        <f t="shared" si="7"/>
        <v>0</v>
      </c>
      <c r="CP28" s="61">
        <f t="shared" si="8"/>
        <v>0</v>
      </c>
    </row>
    <row r="29" spans="1:94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t="str">
        <f t="shared" si="0"/>
        <v/>
      </c>
      <c r="CA29" s="58" t="str">
        <f t="shared" si="10"/>
        <v/>
      </c>
      <c r="CB29" s="58" t="str">
        <f t="shared" si="1"/>
        <v/>
      </c>
      <c r="CC29" s="58" t="str">
        <f t="shared" si="2"/>
        <v/>
      </c>
      <c r="CD29" s="58" t="str">
        <f t="shared" si="3"/>
        <v/>
      </c>
      <c r="CE29" s="58" t="str">
        <f t="shared" si="4"/>
        <v/>
      </c>
      <c r="CF29" s="58" t="str">
        <f t="shared" si="5"/>
        <v/>
      </c>
      <c r="CJ29" s="59"/>
      <c r="CK29" s="60">
        <f t="shared" si="11"/>
        <v>0</v>
      </c>
      <c r="CL29" s="60">
        <f t="shared" si="6"/>
        <v>0</v>
      </c>
      <c r="CM29" s="60">
        <f t="shared" si="6"/>
        <v>0</v>
      </c>
      <c r="CN29" s="60">
        <f t="shared" si="6"/>
        <v>0</v>
      </c>
      <c r="CO29" s="60">
        <f t="shared" si="7"/>
        <v>0</v>
      </c>
      <c r="CP29" s="61">
        <f t="shared" si="8"/>
        <v>0</v>
      </c>
    </row>
    <row r="30" spans="1:94" s="23" customFormat="1" ht="15" customHeight="1" x14ac:dyDescent="0.25">
      <c r="A30" s="62"/>
      <c r="B30" s="667" t="s">
        <v>64</v>
      </c>
      <c r="C30" s="553" t="s">
        <v>65</v>
      </c>
      <c r="D30" s="554">
        <f>SUM(E30:H30)</f>
        <v>0</v>
      </c>
      <c r="E30" s="548"/>
      <c r="F30" s="53"/>
      <c r="G30" s="53"/>
      <c r="H30" s="53"/>
      <c r="I30" s="562"/>
      <c r="J30" s="564"/>
      <c r="K30" s="149"/>
      <c r="L30" s="149"/>
      <c r="M30" s="563"/>
      <c r="N30" s="563"/>
      <c r="O30" s="563"/>
      <c r="P30" s="563"/>
      <c r="Q30" s="563"/>
      <c r="R30" s="563"/>
      <c r="S30" s="563"/>
      <c r="T30" s="563"/>
      <c r="U30" s="563"/>
      <c r="V30" s="563"/>
      <c r="W30" s="563"/>
      <c r="X30" s="563"/>
      <c r="Y30" s="670"/>
      <c r="Z30" s="662"/>
      <c r="AA30" s="665"/>
      <c r="AB30" s="556"/>
      <c r="AC30" s="53"/>
      <c r="AD30" s="53"/>
      <c r="AE30" s="54"/>
      <c r="AF30" s="548"/>
      <c r="AG30" s="549"/>
      <c r="AH30" s="549"/>
      <c r="AI30" t="str">
        <f t="shared" si="0"/>
        <v/>
      </c>
      <c r="CA30" s="58" t="str">
        <f t="shared" si="10"/>
        <v/>
      </c>
      <c r="CB30" s="58" t="str">
        <f t="shared" si="1"/>
        <v/>
      </c>
      <c r="CC30" s="58" t="str">
        <f t="shared" si="2"/>
        <v/>
      </c>
      <c r="CD30" s="58" t="str">
        <f t="shared" si="3"/>
        <v/>
      </c>
      <c r="CE30" s="58" t="str">
        <f t="shared" si="4"/>
        <v/>
      </c>
      <c r="CF30" s="58" t="str">
        <f t="shared" si="5"/>
        <v/>
      </c>
      <c r="CJ30" s="59"/>
      <c r="CK30" s="60">
        <f t="shared" si="11"/>
        <v>0</v>
      </c>
      <c r="CL30" s="60">
        <f t="shared" si="6"/>
        <v>0</v>
      </c>
      <c r="CM30" s="60">
        <f t="shared" si="6"/>
        <v>0</v>
      </c>
      <c r="CN30" s="60">
        <f t="shared" si="6"/>
        <v>0</v>
      </c>
      <c r="CO30" s="60">
        <f t="shared" si="7"/>
        <v>0</v>
      </c>
      <c r="CP30" s="61">
        <f t="shared" si="8"/>
        <v>0</v>
      </c>
    </row>
    <row r="31" spans="1:94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t="str">
        <f t="shared" si="0"/>
        <v/>
      </c>
      <c r="CA31" s="58" t="str">
        <f t="shared" si="10"/>
        <v/>
      </c>
      <c r="CB31" s="58" t="str">
        <f t="shared" si="1"/>
        <v/>
      </c>
      <c r="CC31" s="58" t="str">
        <f t="shared" si="2"/>
        <v/>
      </c>
      <c r="CD31" s="58" t="str">
        <f t="shared" si="3"/>
        <v/>
      </c>
      <c r="CE31" s="58" t="str">
        <f t="shared" si="4"/>
        <v/>
      </c>
      <c r="CF31" s="58" t="str">
        <f t="shared" si="5"/>
        <v/>
      </c>
      <c r="CJ31" s="59"/>
      <c r="CK31" s="60">
        <f t="shared" si="11"/>
        <v>0</v>
      </c>
      <c r="CL31" s="60">
        <f t="shared" si="6"/>
        <v>0</v>
      </c>
      <c r="CM31" s="60">
        <f t="shared" si="6"/>
        <v>0</v>
      </c>
      <c r="CN31" s="60">
        <f t="shared" si="6"/>
        <v>0</v>
      </c>
      <c r="CO31" s="60">
        <f t="shared" si="7"/>
        <v>0</v>
      </c>
      <c r="CP31" s="61">
        <f t="shared" si="8"/>
        <v>0</v>
      </c>
    </row>
    <row r="32" spans="1:94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t="str">
        <f t="shared" si="0"/>
        <v/>
      </c>
      <c r="CA32" s="58" t="str">
        <f t="shared" si="10"/>
        <v/>
      </c>
      <c r="CB32" s="58" t="str">
        <f t="shared" si="1"/>
        <v/>
      </c>
      <c r="CC32" s="58" t="str">
        <f t="shared" si="2"/>
        <v/>
      </c>
      <c r="CD32" s="58" t="str">
        <f t="shared" si="3"/>
        <v/>
      </c>
      <c r="CE32" s="58" t="str">
        <f t="shared" si="4"/>
        <v/>
      </c>
      <c r="CF32" s="58" t="str">
        <f t="shared" si="5"/>
        <v/>
      </c>
      <c r="CJ32" s="59"/>
      <c r="CK32" s="60">
        <f t="shared" si="11"/>
        <v>0</v>
      </c>
      <c r="CL32" s="60">
        <f t="shared" si="6"/>
        <v>0</v>
      </c>
      <c r="CM32" s="60">
        <f t="shared" si="6"/>
        <v>0</v>
      </c>
      <c r="CN32" s="60">
        <f t="shared" si="6"/>
        <v>0</v>
      </c>
      <c r="CO32" s="60">
        <f t="shared" si="7"/>
        <v>0</v>
      </c>
      <c r="CP32" s="61">
        <f t="shared" si="8"/>
        <v>0</v>
      </c>
    </row>
    <row r="33" spans="1:94" s="23" customFormat="1" ht="15" customHeight="1" x14ac:dyDescent="0.25">
      <c r="A33" s="62"/>
      <c r="B33" s="623" t="s">
        <v>67</v>
      </c>
      <c r="C33" s="671"/>
      <c r="D33" s="705">
        <f>SUM(E33:X33)</f>
        <v>0</v>
      </c>
      <c r="E33" s="706"/>
      <c r="F33" s="565"/>
      <c r="G33" s="565"/>
      <c r="H33" s="565"/>
      <c r="I33" s="672"/>
      <c r="J33" s="624"/>
      <c r="K33" s="565"/>
      <c r="L33" s="565"/>
      <c r="M33" s="566"/>
      <c r="N33" s="566"/>
      <c r="O33" s="566"/>
      <c r="P33" s="566"/>
      <c r="Q33" s="566"/>
      <c r="R33" s="566"/>
      <c r="S33" s="566"/>
      <c r="T33" s="566"/>
      <c r="U33" s="566"/>
      <c r="V33" s="566"/>
      <c r="W33" s="566"/>
      <c r="X33" s="566"/>
      <c r="Y33" s="567"/>
      <c r="Z33" s="565"/>
      <c r="AA33" s="568"/>
      <c r="AB33" s="567"/>
      <c r="AC33" s="565"/>
      <c r="AD33" s="565"/>
      <c r="AE33" s="569"/>
      <c r="AF33" s="706"/>
      <c r="AG33" s="672"/>
      <c r="AH33" s="672"/>
      <c r="AI33" t="str">
        <f t="shared" si="0"/>
        <v/>
      </c>
      <c r="CA33" s="58" t="str">
        <f t="shared" si="10"/>
        <v/>
      </c>
      <c r="CB33" s="58" t="str">
        <f t="shared" si="1"/>
        <v/>
      </c>
      <c r="CC33" s="58" t="str">
        <f t="shared" si="2"/>
        <v/>
      </c>
      <c r="CD33" s="58" t="str">
        <f t="shared" si="3"/>
        <v/>
      </c>
      <c r="CE33" s="58" t="str">
        <f t="shared" si="4"/>
        <v/>
      </c>
      <c r="CF33" s="58" t="str">
        <f t="shared" si="5"/>
        <v/>
      </c>
      <c r="CJ33" s="59"/>
      <c r="CK33" s="60">
        <f t="shared" si="11"/>
        <v>0</v>
      </c>
      <c r="CL33" s="60">
        <f t="shared" si="6"/>
        <v>0</v>
      </c>
      <c r="CM33" s="60">
        <f t="shared" si="6"/>
        <v>0</v>
      </c>
      <c r="CN33" s="60">
        <f t="shared" si="6"/>
        <v>0</v>
      </c>
      <c r="CO33" s="60">
        <f t="shared" si="7"/>
        <v>0</v>
      </c>
      <c r="CP33" s="61">
        <f t="shared" si="8"/>
        <v>0</v>
      </c>
    </row>
    <row r="34" spans="1:94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t="str">
        <f t="shared" si="0"/>
        <v/>
      </c>
      <c r="CA34" s="58" t="str">
        <f t="shared" si="10"/>
        <v/>
      </c>
      <c r="CB34" s="58" t="str">
        <f t="shared" si="1"/>
        <v/>
      </c>
      <c r="CC34" s="58" t="str">
        <f t="shared" si="2"/>
        <v/>
      </c>
      <c r="CD34" s="58" t="str">
        <f t="shared" si="3"/>
        <v/>
      </c>
      <c r="CE34" s="58" t="str">
        <f t="shared" si="4"/>
        <v/>
      </c>
      <c r="CF34" s="58" t="str">
        <f t="shared" si="5"/>
        <v/>
      </c>
      <c r="CJ34" s="59"/>
      <c r="CK34" s="60">
        <f t="shared" si="11"/>
        <v>0</v>
      </c>
      <c r="CL34" s="60">
        <f t="shared" si="6"/>
        <v>0</v>
      </c>
      <c r="CM34" s="60">
        <f t="shared" si="6"/>
        <v>0</v>
      </c>
      <c r="CN34" s="60">
        <f t="shared" si="6"/>
        <v>0</v>
      </c>
      <c r="CO34" s="60">
        <f t="shared" si="7"/>
        <v>0</v>
      </c>
      <c r="CP34" s="61">
        <f t="shared" si="8"/>
        <v>0</v>
      </c>
    </row>
    <row r="35" spans="1:94" s="23" customFormat="1" ht="15" customHeight="1" x14ac:dyDescent="0.25">
      <c r="A35" s="62"/>
      <c r="B35" s="704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t="str">
        <f t="shared" si="0"/>
        <v/>
      </c>
      <c r="CA35" s="58" t="str">
        <f t="shared" si="10"/>
        <v/>
      </c>
      <c r="CB35" s="58" t="str">
        <f t="shared" si="1"/>
        <v/>
      </c>
      <c r="CC35" s="58" t="str">
        <f t="shared" si="2"/>
        <v/>
      </c>
      <c r="CD35" s="58" t="str">
        <f t="shared" si="3"/>
        <v/>
      </c>
      <c r="CE35" s="58" t="str">
        <f t="shared" si="4"/>
        <v/>
      </c>
      <c r="CF35" s="58" t="str">
        <f t="shared" si="5"/>
        <v/>
      </c>
      <c r="CJ35" s="59"/>
      <c r="CK35" s="60">
        <f t="shared" si="11"/>
        <v>0</v>
      </c>
      <c r="CL35" s="60">
        <f t="shared" si="6"/>
        <v>0</v>
      </c>
      <c r="CM35" s="60">
        <f t="shared" si="6"/>
        <v>0</v>
      </c>
      <c r="CN35" s="60">
        <f t="shared" si="6"/>
        <v>0</v>
      </c>
      <c r="CO35" s="60">
        <f t="shared" si="7"/>
        <v>0</v>
      </c>
      <c r="CP35" s="61">
        <f t="shared" si="8"/>
        <v>0</v>
      </c>
    </row>
    <row r="36" spans="1:94" s="23" customFormat="1" ht="15" customHeight="1" x14ac:dyDescent="0.25">
      <c r="A36" s="62"/>
      <c r="B36" s="570" t="s">
        <v>71</v>
      </c>
      <c r="C36" s="570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t="str">
        <f t="shared" si="0"/>
        <v/>
      </c>
      <c r="CA36" s="58" t="str">
        <f t="shared" si="10"/>
        <v/>
      </c>
      <c r="CB36" s="58" t="str">
        <f t="shared" si="1"/>
        <v/>
      </c>
      <c r="CC36" s="58" t="str">
        <f t="shared" si="2"/>
        <v/>
      </c>
      <c r="CD36" s="58" t="str">
        <f t="shared" si="3"/>
        <v/>
      </c>
      <c r="CE36" s="58" t="str">
        <f t="shared" si="4"/>
        <v/>
      </c>
      <c r="CF36" s="58" t="str">
        <f t="shared" si="5"/>
        <v/>
      </c>
      <c r="CJ36" s="59"/>
      <c r="CK36" s="60">
        <f t="shared" si="11"/>
        <v>0</v>
      </c>
      <c r="CL36" s="60">
        <f t="shared" si="6"/>
        <v>0</v>
      </c>
      <c r="CM36" s="60">
        <f t="shared" si="6"/>
        <v>0</v>
      </c>
      <c r="CN36" s="60">
        <f t="shared" si="6"/>
        <v>0</v>
      </c>
      <c r="CO36" s="60">
        <f t="shared" si="7"/>
        <v>0</v>
      </c>
      <c r="CP36" s="61">
        <f t="shared" si="8"/>
        <v>0</v>
      </c>
    </row>
    <row r="37" spans="1:94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t="str">
        <f t="shared" si="0"/>
        <v/>
      </c>
      <c r="CA37" s="58" t="str">
        <f t="shared" si="10"/>
        <v/>
      </c>
      <c r="CB37" s="58" t="str">
        <f t="shared" si="1"/>
        <v/>
      </c>
      <c r="CC37" s="58" t="str">
        <f t="shared" si="2"/>
        <v/>
      </c>
      <c r="CD37" s="58" t="str">
        <f t="shared" si="3"/>
        <v/>
      </c>
      <c r="CE37" s="58" t="str">
        <f t="shared" si="4"/>
        <v/>
      </c>
      <c r="CF37" s="58" t="str">
        <f t="shared" si="5"/>
        <v/>
      </c>
      <c r="CJ37" s="59"/>
      <c r="CK37" s="60">
        <f t="shared" si="11"/>
        <v>0</v>
      </c>
      <c r="CL37" s="60">
        <f t="shared" si="6"/>
        <v>0</v>
      </c>
      <c r="CM37" s="60">
        <f t="shared" si="6"/>
        <v>0</v>
      </c>
      <c r="CN37" s="60">
        <f t="shared" si="6"/>
        <v>0</v>
      </c>
      <c r="CO37" s="60">
        <f t="shared" si="7"/>
        <v>0</v>
      </c>
      <c r="CP37" s="61">
        <f t="shared" si="8"/>
        <v>0</v>
      </c>
    </row>
    <row r="38" spans="1:94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t="str">
        <f t="shared" si="0"/>
        <v/>
      </c>
      <c r="CA38" s="58" t="str">
        <f t="shared" si="10"/>
        <v/>
      </c>
      <c r="CB38" s="58" t="str">
        <f t="shared" si="1"/>
        <v/>
      </c>
      <c r="CC38" s="58" t="str">
        <f t="shared" si="2"/>
        <v/>
      </c>
      <c r="CD38" s="58" t="str">
        <f t="shared" si="3"/>
        <v/>
      </c>
      <c r="CE38" s="58" t="str">
        <f t="shared" si="4"/>
        <v/>
      </c>
      <c r="CF38" s="58" t="str">
        <f t="shared" si="5"/>
        <v/>
      </c>
      <c r="CJ38" s="59"/>
      <c r="CK38" s="60">
        <f t="shared" si="11"/>
        <v>0</v>
      </c>
      <c r="CL38" s="60">
        <f t="shared" si="6"/>
        <v>0</v>
      </c>
      <c r="CM38" s="60">
        <f t="shared" si="6"/>
        <v>0</v>
      </c>
      <c r="CN38" s="60">
        <f t="shared" si="6"/>
        <v>0</v>
      </c>
      <c r="CO38" s="60">
        <f t="shared" si="7"/>
        <v>0</v>
      </c>
      <c r="CP38" s="61">
        <f t="shared" si="8"/>
        <v>0</v>
      </c>
    </row>
    <row r="39" spans="1:94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t="str">
        <f t="shared" si="0"/>
        <v/>
      </c>
      <c r="CA39" s="58" t="str">
        <f t="shared" si="10"/>
        <v/>
      </c>
      <c r="CB39" s="58" t="str">
        <f t="shared" si="1"/>
        <v/>
      </c>
      <c r="CC39" s="58" t="str">
        <f t="shared" si="2"/>
        <v/>
      </c>
      <c r="CD39" s="58" t="str">
        <f t="shared" si="3"/>
        <v/>
      </c>
      <c r="CE39" s="58" t="str">
        <f t="shared" si="4"/>
        <v/>
      </c>
      <c r="CF39" s="58" t="str">
        <f t="shared" si="5"/>
        <v/>
      </c>
      <c r="CJ39" s="59"/>
      <c r="CK39" s="60">
        <f t="shared" si="11"/>
        <v>0</v>
      </c>
      <c r="CL39" s="60">
        <f t="shared" si="6"/>
        <v>0</v>
      </c>
      <c r="CM39" s="60">
        <f t="shared" si="6"/>
        <v>0</v>
      </c>
      <c r="CN39" s="60">
        <f t="shared" si="6"/>
        <v>0</v>
      </c>
      <c r="CO39" s="60">
        <f t="shared" si="7"/>
        <v>0</v>
      </c>
      <c r="CP39" s="61">
        <f t="shared" si="8"/>
        <v>0</v>
      </c>
    </row>
    <row r="40" spans="1:94" s="23" customFormat="1" ht="15" customHeight="1" x14ac:dyDescent="0.25">
      <c r="A40" s="62"/>
      <c r="B40" s="667" t="s">
        <v>75</v>
      </c>
      <c r="C40" s="571" t="s">
        <v>76</v>
      </c>
      <c r="D40" s="554">
        <f>SUM(U40:X40)</f>
        <v>0</v>
      </c>
      <c r="E40" s="561"/>
      <c r="F40" s="149"/>
      <c r="G40" s="149"/>
      <c r="H40" s="149"/>
      <c r="I40" s="562"/>
      <c r="J40" s="564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559"/>
      <c r="V40" s="559"/>
      <c r="W40" s="559"/>
      <c r="X40" s="559"/>
      <c r="Y40" s="572"/>
      <c r="Z40" s="149"/>
      <c r="AA40" s="206"/>
      <c r="AB40" s="85"/>
      <c r="AC40" s="82"/>
      <c r="AD40" s="82"/>
      <c r="AE40" s="83"/>
      <c r="AF40" s="81"/>
      <c r="AG40" s="86"/>
      <c r="AH40" s="86"/>
      <c r="AI40" t="str">
        <f t="shared" si="0"/>
        <v/>
      </c>
      <c r="CA40" s="58" t="str">
        <f t="shared" si="10"/>
        <v/>
      </c>
      <c r="CB40" s="58" t="str">
        <f t="shared" si="1"/>
        <v/>
      </c>
      <c r="CC40" s="58" t="str">
        <f t="shared" si="2"/>
        <v/>
      </c>
      <c r="CD40" s="58" t="str">
        <f t="shared" si="3"/>
        <v/>
      </c>
      <c r="CE40" s="58" t="str">
        <f t="shared" si="4"/>
        <v/>
      </c>
      <c r="CF40" s="58" t="str">
        <f t="shared" si="5"/>
        <v/>
      </c>
      <c r="CJ40" s="59"/>
      <c r="CK40" s="60">
        <f t="shared" si="11"/>
        <v>0</v>
      </c>
      <c r="CL40" s="60">
        <f t="shared" si="6"/>
        <v>0</v>
      </c>
      <c r="CM40" s="60">
        <f t="shared" si="6"/>
        <v>0</v>
      </c>
      <c r="CN40" s="60">
        <f t="shared" si="6"/>
        <v>0</v>
      </c>
      <c r="CO40" s="60">
        <f t="shared" si="7"/>
        <v>0</v>
      </c>
      <c r="CP40" s="61">
        <f t="shared" si="8"/>
        <v>0</v>
      </c>
    </row>
    <row r="41" spans="1:94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t="str">
        <f t="shared" si="0"/>
        <v/>
      </c>
      <c r="CA41" s="58" t="str">
        <f t="shared" si="10"/>
        <v/>
      </c>
      <c r="CB41" s="58" t="str">
        <f t="shared" si="1"/>
        <v/>
      </c>
      <c r="CC41" s="58" t="str">
        <f t="shared" si="2"/>
        <v/>
      </c>
      <c r="CD41" s="58" t="str">
        <f t="shared" si="3"/>
        <v/>
      </c>
      <c r="CE41" s="58" t="str">
        <f t="shared" si="4"/>
        <v/>
      </c>
      <c r="CF41" s="58" t="str">
        <f t="shared" si="5"/>
        <v/>
      </c>
      <c r="CJ41" s="59"/>
      <c r="CK41" s="60">
        <f t="shared" si="11"/>
        <v>0</v>
      </c>
      <c r="CL41" s="60">
        <f t="shared" si="6"/>
        <v>0</v>
      </c>
      <c r="CM41" s="60">
        <f t="shared" si="6"/>
        <v>0</v>
      </c>
      <c r="CN41" s="60">
        <f t="shared" si="6"/>
        <v>0</v>
      </c>
      <c r="CO41" s="60">
        <f t="shared" si="7"/>
        <v>0</v>
      </c>
      <c r="CP41" s="61">
        <f t="shared" si="8"/>
        <v>0</v>
      </c>
    </row>
    <row r="42" spans="1:94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t="str">
        <f t="shared" si="0"/>
        <v/>
      </c>
      <c r="CA42" s="58" t="str">
        <f t="shared" si="10"/>
        <v/>
      </c>
      <c r="CB42" s="58" t="str">
        <f t="shared" si="1"/>
        <v/>
      </c>
      <c r="CC42" s="58" t="str">
        <f t="shared" si="2"/>
        <v/>
      </c>
      <c r="CD42" s="58" t="str">
        <f t="shared" si="3"/>
        <v/>
      </c>
      <c r="CE42" s="58" t="str">
        <f t="shared" si="4"/>
        <v/>
      </c>
      <c r="CF42" s="58" t="str">
        <f t="shared" si="5"/>
        <v/>
      </c>
      <c r="CJ42" s="59"/>
      <c r="CK42" s="60">
        <f t="shared" si="11"/>
        <v>0</v>
      </c>
      <c r="CL42" s="60">
        <f t="shared" si="6"/>
        <v>0</v>
      </c>
      <c r="CM42" s="60">
        <f t="shared" si="6"/>
        <v>0</v>
      </c>
      <c r="CN42" s="60">
        <f t="shared" si="6"/>
        <v>0</v>
      </c>
      <c r="CO42" s="60">
        <f t="shared" si="7"/>
        <v>0</v>
      </c>
      <c r="CP42" s="61">
        <f t="shared" si="8"/>
        <v>0</v>
      </c>
    </row>
    <row r="43" spans="1:94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t="str">
        <f t="shared" si="0"/>
        <v/>
      </c>
      <c r="CA43" s="58" t="str">
        <f t="shared" si="10"/>
        <v/>
      </c>
      <c r="CB43" s="58" t="str">
        <f t="shared" si="1"/>
        <v/>
      </c>
      <c r="CC43" s="58" t="str">
        <f t="shared" si="2"/>
        <v/>
      </c>
      <c r="CD43" s="58" t="str">
        <f t="shared" si="3"/>
        <v/>
      </c>
      <c r="CE43" s="58" t="str">
        <f t="shared" si="4"/>
        <v/>
      </c>
      <c r="CF43" s="58" t="str">
        <f t="shared" si="5"/>
        <v/>
      </c>
      <c r="CJ43" s="59"/>
      <c r="CK43" s="60">
        <f t="shared" si="11"/>
        <v>0</v>
      </c>
      <c r="CL43" s="60">
        <f t="shared" si="6"/>
        <v>0</v>
      </c>
      <c r="CM43" s="60">
        <f t="shared" si="6"/>
        <v>0</v>
      </c>
      <c r="CN43" s="60">
        <f t="shared" si="6"/>
        <v>0</v>
      </c>
      <c r="CO43" s="60">
        <f t="shared" si="7"/>
        <v>0</v>
      </c>
      <c r="CP43" s="61">
        <f t="shared" si="8"/>
        <v>0</v>
      </c>
    </row>
    <row r="44" spans="1:94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t="str">
        <f t="shared" si="0"/>
        <v/>
      </c>
      <c r="CA44" s="58" t="str">
        <f t="shared" si="10"/>
        <v/>
      </c>
      <c r="CB44" s="58" t="str">
        <f t="shared" si="1"/>
        <v/>
      </c>
      <c r="CC44" s="58" t="str">
        <f t="shared" si="2"/>
        <v/>
      </c>
      <c r="CD44" s="58" t="str">
        <f t="shared" si="3"/>
        <v/>
      </c>
      <c r="CE44" s="58" t="str">
        <f t="shared" si="4"/>
        <v/>
      </c>
      <c r="CF44" s="58" t="str">
        <f t="shared" si="5"/>
        <v/>
      </c>
      <c r="CJ44" s="59"/>
      <c r="CK44" s="60">
        <f t="shared" si="11"/>
        <v>0</v>
      </c>
      <c r="CL44" s="60">
        <f t="shared" si="6"/>
        <v>0</v>
      </c>
      <c r="CM44" s="60">
        <f t="shared" si="6"/>
        <v>0</v>
      </c>
      <c r="CN44" s="60">
        <f t="shared" si="6"/>
        <v>0</v>
      </c>
      <c r="CO44" s="60">
        <f t="shared" si="7"/>
        <v>0</v>
      </c>
      <c r="CP44" s="61">
        <f t="shared" si="8"/>
        <v>0</v>
      </c>
    </row>
    <row r="45" spans="1:94" s="23" customFormat="1" ht="15" customHeight="1" x14ac:dyDescent="0.25">
      <c r="A45" s="62"/>
      <c r="B45" s="573" t="s">
        <v>81</v>
      </c>
      <c r="C45" s="574"/>
      <c r="D45" s="554">
        <f>SUM(E45:X45)</f>
        <v>0</v>
      </c>
      <c r="E45" s="548"/>
      <c r="F45" s="53"/>
      <c r="G45" s="53"/>
      <c r="H45" s="53"/>
      <c r="I45" s="549"/>
      <c r="J45" s="558"/>
      <c r="K45" s="53"/>
      <c r="L45" s="53"/>
      <c r="M45" s="559"/>
      <c r="N45" s="559"/>
      <c r="O45" s="559"/>
      <c r="P45" s="559"/>
      <c r="Q45" s="559"/>
      <c r="R45" s="559"/>
      <c r="S45" s="559"/>
      <c r="T45" s="559"/>
      <c r="U45" s="559"/>
      <c r="V45" s="559"/>
      <c r="W45" s="559"/>
      <c r="X45" s="559"/>
      <c r="Y45" s="572"/>
      <c r="Z45" s="149"/>
      <c r="AA45" s="206"/>
      <c r="AB45" s="556"/>
      <c r="AC45" s="53"/>
      <c r="AD45" s="53"/>
      <c r="AE45" s="54"/>
      <c r="AF45" s="548"/>
      <c r="AG45" s="549"/>
      <c r="AH45" s="549"/>
      <c r="AI45" t="str">
        <f t="shared" si="0"/>
        <v/>
      </c>
      <c r="CA45" s="58" t="str">
        <f t="shared" si="10"/>
        <v/>
      </c>
      <c r="CB45" s="58" t="str">
        <f t="shared" si="1"/>
        <v/>
      </c>
      <c r="CC45" s="58" t="str">
        <f t="shared" si="2"/>
        <v/>
      </c>
      <c r="CD45" s="58" t="str">
        <f t="shared" si="3"/>
        <v/>
      </c>
      <c r="CE45" s="58" t="str">
        <f t="shared" si="4"/>
        <v/>
      </c>
      <c r="CF45" s="58" t="str">
        <f t="shared" si="5"/>
        <v/>
      </c>
      <c r="CJ45" s="59"/>
      <c r="CK45" s="60">
        <f t="shared" si="11"/>
        <v>0</v>
      </c>
      <c r="CL45" s="60">
        <f t="shared" si="6"/>
        <v>0</v>
      </c>
      <c r="CM45" s="60">
        <f t="shared" si="6"/>
        <v>0</v>
      </c>
      <c r="CN45" s="60">
        <f t="shared" si="6"/>
        <v>0</v>
      </c>
      <c r="CO45" s="60">
        <f t="shared" si="7"/>
        <v>0</v>
      </c>
      <c r="CP45" s="61">
        <f t="shared" si="8"/>
        <v>0</v>
      </c>
    </row>
    <row r="46" spans="1:94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t="str">
        <f t="shared" si="0"/>
        <v/>
      </c>
      <c r="CA46" s="58" t="str">
        <f t="shared" si="10"/>
        <v/>
      </c>
      <c r="CB46" s="58" t="str">
        <f t="shared" si="1"/>
        <v/>
      </c>
      <c r="CC46" s="58" t="str">
        <f t="shared" si="2"/>
        <v/>
      </c>
      <c r="CD46" s="58" t="str">
        <f t="shared" si="3"/>
        <v/>
      </c>
      <c r="CE46" s="58" t="str">
        <f t="shared" si="4"/>
        <v/>
      </c>
      <c r="CF46" s="58" t="str">
        <f t="shared" si="5"/>
        <v/>
      </c>
      <c r="CK46" s="60">
        <f t="shared" si="11"/>
        <v>0</v>
      </c>
      <c r="CL46" s="60">
        <f t="shared" si="11"/>
        <v>0</v>
      </c>
      <c r="CM46" s="60">
        <f t="shared" si="11"/>
        <v>0</v>
      </c>
      <c r="CN46" s="60">
        <f t="shared" si="11"/>
        <v>0</v>
      </c>
      <c r="CO46" s="60">
        <f t="shared" si="7"/>
        <v>0</v>
      </c>
      <c r="CP46" s="61">
        <f t="shared" si="8"/>
        <v>0</v>
      </c>
    </row>
    <row r="47" spans="1:94" s="23" customFormat="1" ht="15" customHeight="1" x14ac:dyDescent="0.25">
      <c r="A47" s="62"/>
      <c r="B47" s="673" t="s">
        <v>83</v>
      </c>
      <c r="C47" s="575" t="s">
        <v>84</v>
      </c>
      <c r="D47" s="70">
        <f>SUM(K47:X47)</f>
        <v>0</v>
      </c>
      <c r="E47" s="561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572"/>
      <c r="Z47" s="149"/>
      <c r="AA47" s="206"/>
      <c r="AB47" s="556"/>
      <c r="AC47" s="53"/>
      <c r="AD47" s="53"/>
      <c r="AE47" s="54"/>
      <c r="AF47" s="548"/>
      <c r="AG47" s="549"/>
      <c r="AH47" s="549"/>
      <c r="AI47" t="str">
        <f t="shared" si="0"/>
        <v/>
      </c>
      <c r="CA47" s="58" t="str">
        <f t="shared" si="10"/>
        <v/>
      </c>
      <c r="CB47" s="58" t="str">
        <f t="shared" si="1"/>
        <v/>
      </c>
      <c r="CC47" s="58" t="str">
        <f t="shared" si="2"/>
        <v/>
      </c>
      <c r="CD47" s="58" t="str">
        <f t="shared" si="3"/>
        <v/>
      </c>
      <c r="CE47" s="58" t="str">
        <f t="shared" si="4"/>
        <v/>
      </c>
      <c r="CF47" s="58" t="str">
        <f t="shared" si="5"/>
        <v/>
      </c>
      <c r="CK47" s="60">
        <f t="shared" ref="CK47:CN52" si="12">IF(AND($D47&lt;&gt;0,AB47=""),1,IF(AB47&gt;$D47,1,0))</f>
        <v>0</v>
      </c>
      <c r="CL47" s="60">
        <f t="shared" si="12"/>
        <v>0</v>
      </c>
      <c r="CM47" s="60">
        <f t="shared" si="12"/>
        <v>0</v>
      </c>
      <c r="CN47" s="60">
        <f t="shared" si="12"/>
        <v>0</v>
      </c>
      <c r="CO47" s="60">
        <f t="shared" si="7"/>
        <v>0</v>
      </c>
      <c r="CP47" s="61">
        <f t="shared" si="8"/>
        <v>0</v>
      </c>
    </row>
    <row r="48" spans="1:94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t="str">
        <f t="shared" si="0"/>
        <v/>
      </c>
      <c r="CA48" s="58" t="str">
        <f t="shared" si="10"/>
        <v/>
      </c>
      <c r="CB48" s="58" t="str">
        <f t="shared" si="1"/>
        <v/>
      </c>
      <c r="CC48" s="58" t="str">
        <f t="shared" si="2"/>
        <v/>
      </c>
      <c r="CD48" s="58" t="str">
        <f t="shared" si="3"/>
        <v/>
      </c>
      <c r="CE48" s="58" t="str">
        <f t="shared" si="4"/>
        <v/>
      </c>
      <c r="CF48" s="58" t="str">
        <f t="shared" si="5"/>
        <v/>
      </c>
      <c r="CK48" s="60">
        <f t="shared" si="12"/>
        <v>0</v>
      </c>
      <c r="CL48" s="60">
        <f t="shared" si="12"/>
        <v>0</v>
      </c>
      <c r="CM48" s="60">
        <f t="shared" si="12"/>
        <v>0</v>
      </c>
      <c r="CN48" s="60">
        <f t="shared" si="12"/>
        <v>0</v>
      </c>
      <c r="CO48" s="60">
        <f t="shared" si="7"/>
        <v>0</v>
      </c>
      <c r="CP48" s="61">
        <f t="shared" si="8"/>
        <v>0</v>
      </c>
    </row>
    <row r="49" spans="1:94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t="str">
        <f t="shared" si="0"/>
        <v/>
      </c>
      <c r="CA49" s="58" t="str">
        <f t="shared" si="10"/>
        <v/>
      </c>
      <c r="CB49" s="58" t="str">
        <f t="shared" si="1"/>
        <v/>
      </c>
      <c r="CC49" s="58" t="str">
        <f t="shared" si="2"/>
        <v/>
      </c>
      <c r="CD49" s="58" t="str">
        <f t="shared" si="3"/>
        <v/>
      </c>
      <c r="CE49" s="58" t="str">
        <f t="shared" si="4"/>
        <v/>
      </c>
      <c r="CF49" s="58" t="str">
        <f t="shared" si="5"/>
        <v/>
      </c>
      <c r="CK49" s="60">
        <f t="shared" si="12"/>
        <v>0</v>
      </c>
      <c r="CL49" s="60">
        <f t="shared" si="12"/>
        <v>0</v>
      </c>
      <c r="CM49" s="60">
        <f t="shared" si="12"/>
        <v>0</v>
      </c>
      <c r="CN49" s="60">
        <f t="shared" si="12"/>
        <v>0</v>
      </c>
      <c r="CO49" s="60">
        <f t="shared" si="7"/>
        <v>0</v>
      </c>
      <c r="CP49" s="61">
        <f t="shared" si="8"/>
        <v>0</v>
      </c>
    </row>
    <row r="50" spans="1:94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t="str">
        <f t="shared" si="0"/>
        <v/>
      </c>
      <c r="CA50" s="58" t="str">
        <f t="shared" si="10"/>
        <v/>
      </c>
      <c r="CB50" s="58" t="str">
        <f t="shared" si="1"/>
        <v/>
      </c>
      <c r="CC50" s="58" t="str">
        <f t="shared" si="2"/>
        <v/>
      </c>
      <c r="CD50" s="58" t="str">
        <f t="shared" si="3"/>
        <v/>
      </c>
      <c r="CE50" s="58" t="str">
        <f t="shared" si="4"/>
        <v/>
      </c>
      <c r="CF50" s="58" t="str">
        <f t="shared" si="5"/>
        <v/>
      </c>
      <c r="CK50" s="60">
        <f t="shared" si="12"/>
        <v>0</v>
      </c>
      <c r="CL50" s="60">
        <f t="shared" si="12"/>
        <v>0</v>
      </c>
      <c r="CM50" s="60">
        <f t="shared" si="12"/>
        <v>0</v>
      </c>
      <c r="CN50" s="60">
        <f t="shared" si="12"/>
        <v>0</v>
      </c>
      <c r="CO50" s="60">
        <f t="shared" si="7"/>
        <v>0</v>
      </c>
      <c r="CP50" s="61">
        <f t="shared" si="8"/>
        <v>0</v>
      </c>
    </row>
    <row r="51" spans="1:94" s="23" customFormat="1" ht="15" customHeight="1" x14ac:dyDescent="0.25">
      <c r="A51" s="62"/>
      <c r="B51" s="673" t="s">
        <v>88</v>
      </c>
      <c r="C51" s="557" t="s">
        <v>52</v>
      </c>
      <c r="D51" s="554">
        <f>SUM(E51:X51)</f>
        <v>0</v>
      </c>
      <c r="E51" s="548"/>
      <c r="F51" s="53"/>
      <c r="G51" s="53"/>
      <c r="H51" s="53"/>
      <c r="I51" s="549"/>
      <c r="J51" s="548"/>
      <c r="K51" s="53"/>
      <c r="L51" s="53"/>
      <c r="M51" s="559"/>
      <c r="N51" s="559"/>
      <c r="O51" s="559"/>
      <c r="P51" s="559"/>
      <c r="Q51" s="559"/>
      <c r="R51" s="559"/>
      <c r="S51" s="559"/>
      <c r="T51" s="559"/>
      <c r="U51" s="559"/>
      <c r="V51" s="559"/>
      <c r="W51" s="559"/>
      <c r="X51" s="65"/>
      <c r="Y51" s="85"/>
      <c r="Z51" s="82"/>
      <c r="AA51" s="74"/>
      <c r="AB51" s="576"/>
      <c r="AC51" s="53"/>
      <c r="AD51" s="53"/>
      <c r="AE51" s="54"/>
      <c r="AF51" s="548"/>
      <c r="AG51" s="549"/>
      <c r="AH51" s="549"/>
      <c r="AI51" t="str">
        <f t="shared" si="0"/>
        <v/>
      </c>
      <c r="CA51" s="146"/>
      <c r="CB51" s="58" t="str">
        <f t="shared" si="1"/>
        <v/>
      </c>
      <c r="CC51" s="58" t="str">
        <f t="shared" si="2"/>
        <v/>
      </c>
      <c r="CD51" s="58" t="str">
        <f t="shared" si="3"/>
        <v/>
      </c>
      <c r="CE51" s="58" t="str">
        <f t="shared" si="4"/>
        <v/>
      </c>
      <c r="CF51" s="58" t="str">
        <f t="shared" si="5"/>
        <v/>
      </c>
      <c r="CK51" s="57"/>
      <c r="CL51" s="60">
        <f t="shared" si="12"/>
        <v>0</v>
      </c>
      <c r="CM51" s="60">
        <f t="shared" si="12"/>
        <v>0</v>
      </c>
      <c r="CN51" s="60">
        <f t="shared" si="12"/>
        <v>0</v>
      </c>
      <c r="CO51" s="60">
        <f t="shared" si="7"/>
        <v>0</v>
      </c>
      <c r="CP51" s="61">
        <f>IF(AND(D51&gt;0,AH51=""),1,IF(AH51&gt;$D51,1,0))</f>
        <v>0</v>
      </c>
    </row>
    <row r="52" spans="1:94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55" t="str">
        <f>CA52&amp;CB52&amp;CC52&amp;CD52&amp;CE52&amp;CF52</f>
        <v/>
      </c>
      <c r="CA52" s="146"/>
      <c r="CB52" s="58" t="str">
        <f>IF(AND($D52&lt;&gt;0,AC52=""),"* No olvide ingresar la variable "&amp;AC$9&amp;""&amp;" (Digite CERO si no tiene).  ",IF(AC52&gt;$D52,"* La variable Pueblos Originarios no puede superar el Total. ",""))</f>
        <v/>
      </c>
      <c r="CC52" s="58" t="str">
        <f t="shared" si="2"/>
        <v/>
      </c>
      <c r="CD52" s="58" t="str">
        <f t="shared" si="3"/>
        <v/>
      </c>
      <c r="CE52" s="58" t="str">
        <f t="shared" si="4"/>
        <v/>
      </c>
      <c r="CF52" s="58" t="str">
        <f t="shared" si="5"/>
        <v/>
      </c>
      <c r="CK52" s="57"/>
      <c r="CL52" s="60">
        <f t="shared" si="12"/>
        <v>0</v>
      </c>
      <c r="CM52" s="60">
        <f t="shared" si="12"/>
        <v>0</v>
      </c>
      <c r="CN52" s="60">
        <f t="shared" si="12"/>
        <v>0</v>
      </c>
      <c r="CO52" s="60">
        <f t="shared" si="7"/>
        <v>0</v>
      </c>
      <c r="CP52" s="61">
        <f t="shared" si="8"/>
        <v>0</v>
      </c>
    </row>
    <row r="53" spans="1:94" s="23" customFormat="1" ht="15" customHeight="1" x14ac:dyDescent="0.15">
      <c r="A53" s="87"/>
      <c r="B53" s="625" t="s">
        <v>4</v>
      </c>
      <c r="C53" s="674"/>
      <c r="D53" s="705">
        <f>SUM(E53:X53)</f>
        <v>24</v>
      </c>
      <c r="E53" s="707">
        <f>SUM(E11:E52)</f>
        <v>0</v>
      </c>
      <c r="F53" s="577">
        <f t="shared" ref="F53:AH53" si="13">SUM(F11:F52)</f>
        <v>0</v>
      </c>
      <c r="G53" s="577">
        <f t="shared" si="13"/>
        <v>0</v>
      </c>
      <c r="H53" s="577">
        <f t="shared" si="13"/>
        <v>0</v>
      </c>
      <c r="I53" s="675">
        <f>SUM(I11:I52)</f>
        <v>0</v>
      </c>
      <c r="J53" s="626">
        <f t="shared" si="13"/>
        <v>0</v>
      </c>
      <c r="K53" s="577">
        <f t="shared" si="13"/>
        <v>4</v>
      </c>
      <c r="L53" s="577">
        <f t="shared" si="13"/>
        <v>8</v>
      </c>
      <c r="M53" s="578">
        <f t="shared" si="13"/>
        <v>8</v>
      </c>
      <c r="N53" s="578">
        <f t="shared" si="13"/>
        <v>4</v>
      </c>
      <c r="O53" s="578">
        <f t="shared" si="13"/>
        <v>0</v>
      </c>
      <c r="P53" s="578">
        <f t="shared" si="13"/>
        <v>0</v>
      </c>
      <c r="Q53" s="578">
        <f t="shared" si="13"/>
        <v>0</v>
      </c>
      <c r="R53" s="578">
        <f t="shared" si="13"/>
        <v>0</v>
      </c>
      <c r="S53" s="578">
        <f t="shared" si="13"/>
        <v>0</v>
      </c>
      <c r="T53" s="578">
        <f t="shared" si="13"/>
        <v>0</v>
      </c>
      <c r="U53" s="578">
        <f t="shared" si="13"/>
        <v>0</v>
      </c>
      <c r="V53" s="578">
        <f t="shared" si="13"/>
        <v>0</v>
      </c>
      <c r="W53" s="578">
        <f t="shared" si="13"/>
        <v>0</v>
      </c>
      <c r="X53" s="578">
        <f t="shared" si="13"/>
        <v>0</v>
      </c>
      <c r="Y53" s="579">
        <f t="shared" si="13"/>
        <v>24</v>
      </c>
      <c r="Z53" s="577">
        <f t="shared" si="13"/>
        <v>0</v>
      </c>
      <c r="AA53" s="580">
        <f t="shared" si="13"/>
        <v>0</v>
      </c>
      <c r="AB53" s="579">
        <f t="shared" si="13"/>
        <v>0</v>
      </c>
      <c r="AC53" s="248">
        <f>SUM(AC11:AC52)</f>
        <v>0</v>
      </c>
      <c r="AD53" s="577">
        <f t="shared" si="13"/>
        <v>0</v>
      </c>
      <c r="AE53" s="581">
        <f t="shared" si="13"/>
        <v>0</v>
      </c>
      <c r="AF53" s="707">
        <f t="shared" si="13"/>
        <v>0</v>
      </c>
      <c r="AG53" s="675">
        <f>SUM(AG11:AG52)</f>
        <v>0</v>
      </c>
      <c r="AH53" s="675">
        <f t="shared" si="13"/>
        <v>0</v>
      </c>
    </row>
    <row r="54" spans="1:94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4" ht="42" x14ac:dyDescent="0.25">
      <c r="A55" s="619" t="s">
        <v>3</v>
      </c>
      <c r="B55" s="644"/>
      <c r="C55" s="645"/>
      <c r="D55" s="708" t="s">
        <v>4</v>
      </c>
      <c r="E55" s="651" t="s">
        <v>90</v>
      </c>
      <c r="F55" s="550" t="s">
        <v>91</v>
      </c>
      <c r="G55" s="550" t="s">
        <v>92</v>
      </c>
      <c r="H55" s="552" t="s">
        <v>93</v>
      </c>
      <c r="I55" s="582" t="s">
        <v>94</v>
      </c>
    </row>
    <row r="56" spans="1:94" ht="15" customHeight="1" x14ac:dyDescent="0.25">
      <c r="A56" s="642" t="s">
        <v>40</v>
      </c>
      <c r="B56" s="655" t="s">
        <v>41</v>
      </c>
      <c r="C56" s="656"/>
      <c r="D56" s="657">
        <f t="shared" ref="D56:D91" si="14">SUM(E56:H56)</f>
        <v>0</v>
      </c>
      <c r="E56" s="658"/>
      <c r="F56" s="659"/>
      <c r="G56" s="659"/>
      <c r="H56" s="676"/>
      <c r="I56" s="677"/>
      <c r="J56" s="255" t="str">
        <f>CA56</f>
        <v/>
      </c>
      <c r="CA56" s="58" t="str">
        <f>IF(AND($D56&lt;&gt;0,I56=""),"* No olvide ingresar la columna "&amp;I$55&amp;""&amp;" (Digite CERO si no tiene).  ",IF(I56&gt;$D56,"* La variable "&amp;I$55&amp;""&amp;" no puede superar el Total. ",""))</f>
        <v/>
      </c>
      <c r="CK56" s="61">
        <f>IF(AND($D56&lt;&gt;0,I56=""),1,IF(I56&gt;$D56,1,0))</f>
        <v>0</v>
      </c>
    </row>
    <row r="57" spans="1:94" ht="21" x14ac:dyDescent="0.25">
      <c r="A57" s="256"/>
      <c r="B57" s="654" t="s">
        <v>42</v>
      </c>
      <c r="C57" s="553" t="s">
        <v>43</v>
      </c>
      <c r="D57" s="657">
        <f t="shared" si="14"/>
        <v>0</v>
      </c>
      <c r="E57" s="548"/>
      <c r="F57" s="53"/>
      <c r="G57" s="53"/>
      <c r="H57" s="559"/>
      <c r="I57" s="583"/>
      <c r="J57" s="255" t="str">
        <f>CA57</f>
        <v/>
      </c>
      <c r="CA57" s="58" t="str">
        <f t="shared" ref="CA57:CA95" si="15">IF(AND($D57&lt;&gt;0,I57=""),"* No olvide ingresar la columna "&amp;I$55&amp;""&amp;" (Digite CERO si no tiene).  ",IF(I57&gt;$D57,"* La variable "&amp;I$55&amp;""&amp;" no puede superar el Total. ",""))</f>
        <v/>
      </c>
      <c r="CK57" s="61">
        <f t="shared" ref="CK57:CK96" si="16">IF(AND($D57&lt;&gt;0,I57=""),1,IF(I57&gt;$D57,1,0))</f>
        <v>0</v>
      </c>
    </row>
    <row r="58" spans="1:94" x14ac:dyDescent="0.25">
      <c r="A58" s="256"/>
      <c r="B58" s="62"/>
      <c r="C58" s="69" t="s">
        <v>44</v>
      </c>
      <c r="D58" s="137">
        <f t="shared" si="14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5"/>
        <v/>
      </c>
      <c r="CK58" s="61">
        <f t="shared" si="16"/>
        <v>0</v>
      </c>
    </row>
    <row r="59" spans="1:94" x14ac:dyDescent="0.25">
      <c r="A59" s="256"/>
      <c r="B59" s="62"/>
      <c r="C59" s="80" t="s">
        <v>45</v>
      </c>
      <c r="D59" s="70">
        <f t="shared" si="14"/>
        <v>0</v>
      </c>
      <c r="E59" s="81"/>
      <c r="F59" s="82"/>
      <c r="G59" s="82"/>
      <c r="H59" s="110"/>
      <c r="I59" s="258"/>
      <c r="J59" s="255" t="str">
        <f t="shared" ref="J59:J96" si="17">CA59</f>
        <v/>
      </c>
      <c r="CA59" s="58" t="str">
        <f t="shared" si="15"/>
        <v/>
      </c>
      <c r="CK59" s="61">
        <f t="shared" si="16"/>
        <v>0</v>
      </c>
    </row>
    <row r="60" spans="1:94" x14ac:dyDescent="0.25">
      <c r="A60" s="256"/>
      <c r="B60" s="87"/>
      <c r="C60" s="88" t="s">
        <v>46</v>
      </c>
      <c r="D60" s="89">
        <f t="shared" si="14"/>
        <v>0</v>
      </c>
      <c r="E60" s="90"/>
      <c r="F60" s="91"/>
      <c r="G60" s="91"/>
      <c r="H60" s="225"/>
      <c r="I60" s="259"/>
      <c r="J60" s="255" t="str">
        <f t="shared" si="17"/>
        <v/>
      </c>
      <c r="CA60" s="58" t="str">
        <f t="shared" si="15"/>
        <v/>
      </c>
      <c r="CK60" s="61">
        <f t="shared" si="16"/>
        <v>0</v>
      </c>
    </row>
    <row r="61" spans="1:94" x14ac:dyDescent="0.25">
      <c r="A61" s="256"/>
      <c r="B61" s="99" t="s">
        <v>47</v>
      </c>
      <c r="C61" s="100"/>
      <c r="D61" s="163">
        <f t="shared" si="14"/>
        <v>0</v>
      </c>
      <c r="E61" s="71"/>
      <c r="F61" s="72"/>
      <c r="G61" s="72"/>
      <c r="H61" s="103"/>
      <c r="I61" s="260"/>
      <c r="J61" s="255" t="str">
        <f t="shared" si="17"/>
        <v/>
      </c>
      <c r="CA61" s="58" t="str">
        <f t="shared" si="15"/>
        <v/>
      </c>
      <c r="CK61" s="61">
        <f t="shared" si="16"/>
        <v>0</v>
      </c>
    </row>
    <row r="62" spans="1:94" x14ac:dyDescent="0.25">
      <c r="A62" s="256"/>
      <c r="B62" s="107" t="s">
        <v>48</v>
      </c>
      <c r="C62" s="108"/>
      <c r="D62" s="137">
        <f t="shared" si="14"/>
        <v>0</v>
      </c>
      <c r="E62" s="81"/>
      <c r="F62" s="82"/>
      <c r="G62" s="82"/>
      <c r="H62" s="110"/>
      <c r="I62" s="258"/>
      <c r="J62" s="255" t="str">
        <f t="shared" si="17"/>
        <v/>
      </c>
      <c r="CA62" s="58" t="str">
        <f t="shared" si="15"/>
        <v/>
      </c>
      <c r="CK62" s="61">
        <f t="shared" si="16"/>
        <v>0</v>
      </c>
    </row>
    <row r="63" spans="1:94" x14ac:dyDescent="0.25">
      <c r="A63" s="256"/>
      <c r="B63" s="107" t="s">
        <v>49</v>
      </c>
      <c r="C63" s="108"/>
      <c r="D63" s="137">
        <f t="shared" si="14"/>
        <v>0</v>
      </c>
      <c r="E63" s="81"/>
      <c r="F63" s="82"/>
      <c r="G63" s="82"/>
      <c r="H63" s="110"/>
      <c r="I63" s="258"/>
      <c r="J63" s="255" t="str">
        <f t="shared" si="17"/>
        <v/>
      </c>
      <c r="CA63" s="58" t="str">
        <f t="shared" si="15"/>
        <v/>
      </c>
      <c r="CK63" s="61">
        <f t="shared" si="16"/>
        <v>0</v>
      </c>
    </row>
    <row r="64" spans="1:94" x14ac:dyDescent="0.25">
      <c r="A64" s="256"/>
      <c r="B64" s="112" t="s">
        <v>50</v>
      </c>
      <c r="C64" s="113"/>
      <c r="D64" s="137">
        <f t="shared" si="14"/>
        <v>0</v>
      </c>
      <c r="E64" s="144"/>
      <c r="F64" s="139"/>
      <c r="G64" s="139"/>
      <c r="H64" s="203"/>
      <c r="I64" s="261"/>
      <c r="J64" s="255" t="str">
        <f t="shared" si="17"/>
        <v/>
      </c>
      <c r="CA64" s="58" t="str">
        <f t="shared" si="15"/>
        <v/>
      </c>
      <c r="CK64" s="61">
        <f t="shared" si="16"/>
        <v>0</v>
      </c>
    </row>
    <row r="65" spans="1:89" ht="21" customHeight="1" x14ac:dyDescent="0.25">
      <c r="A65" s="256"/>
      <c r="B65" s="643" t="s">
        <v>95</v>
      </c>
      <c r="C65" s="584" t="s">
        <v>96</v>
      </c>
      <c r="D65" s="657">
        <f t="shared" si="14"/>
        <v>0</v>
      </c>
      <c r="E65" s="548"/>
      <c r="F65" s="53"/>
      <c r="G65" s="53"/>
      <c r="H65" s="559"/>
      <c r="I65" s="583"/>
      <c r="J65" s="255" t="str">
        <f t="shared" si="17"/>
        <v/>
      </c>
      <c r="CA65" s="58" t="str">
        <f t="shared" si="15"/>
        <v/>
      </c>
      <c r="CK65" s="61">
        <f t="shared" si="16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5"/>
        <v/>
      </c>
      <c r="CK66" s="61">
        <f t="shared" si="16"/>
        <v>0</v>
      </c>
    </row>
    <row r="67" spans="1:89" x14ac:dyDescent="0.25">
      <c r="A67" s="256"/>
      <c r="B67" s="99" t="s">
        <v>54</v>
      </c>
      <c r="C67" s="100"/>
      <c r="D67" s="163">
        <f t="shared" si="14"/>
        <v>0</v>
      </c>
      <c r="E67" s="219"/>
      <c r="F67" s="217"/>
      <c r="G67" s="217"/>
      <c r="H67" s="215"/>
      <c r="I67" s="265"/>
      <c r="J67" s="255" t="str">
        <f t="shared" si="17"/>
        <v/>
      </c>
      <c r="CA67" s="58" t="str">
        <f t="shared" si="15"/>
        <v/>
      </c>
      <c r="CK67" s="61">
        <f t="shared" si="16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4"/>
        <v>12</v>
      </c>
      <c r="E68" s="144">
        <v>12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17"/>
        <v/>
      </c>
      <c r="CA68" s="58" t="str">
        <f t="shared" si="15"/>
        <v/>
      </c>
      <c r="CK68" s="61">
        <f t="shared" si="16"/>
        <v>0</v>
      </c>
    </row>
    <row r="69" spans="1:89" ht="21" customHeight="1" x14ac:dyDescent="0.25">
      <c r="A69" s="256"/>
      <c r="B69" s="709" t="s">
        <v>56</v>
      </c>
      <c r="C69" s="560" t="s">
        <v>57</v>
      </c>
      <c r="D69" s="554">
        <f t="shared" si="14"/>
        <v>5</v>
      </c>
      <c r="E69" s="548">
        <v>5</v>
      </c>
      <c r="F69" s="53">
        <v>0</v>
      </c>
      <c r="G69" s="53">
        <v>0</v>
      </c>
      <c r="H69" s="559">
        <v>0</v>
      </c>
      <c r="I69" s="583">
        <v>0</v>
      </c>
      <c r="J69" s="255" t="str">
        <f t="shared" si="17"/>
        <v/>
      </c>
      <c r="CA69" s="58" t="str">
        <f t="shared" si="15"/>
        <v/>
      </c>
      <c r="CK69" s="61">
        <f t="shared" si="16"/>
        <v>0</v>
      </c>
    </row>
    <row r="70" spans="1:89" ht="15" customHeight="1" x14ac:dyDescent="0.25">
      <c r="A70" s="256"/>
      <c r="B70" s="709"/>
      <c r="C70" s="153" t="s">
        <v>58</v>
      </c>
      <c r="D70" s="114">
        <f t="shared" si="14"/>
        <v>7</v>
      </c>
      <c r="E70" s="115">
        <v>7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17"/>
        <v/>
      </c>
      <c r="CA70" s="58" t="str">
        <f t="shared" si="15"/>
        <v/>
      </c>
      <c r="CK70" s="61">
        <f t="shared" si="16"/>
        <v>0</v>
      </c>
    </row>
    <row r="71" spans="1:89" x14ac:dyDescent="0.25">
      <c r="A71" s="256"/>
      <c r="B71" s="161" t="s">
        <v>59</v>
      </c>
      <c r="C71" s="162"/>
      <c r="D71" s="163">
        <f t="shared" si="14"/>
        <v>0</v>
      </c>
      <c r="E71" s="219"/>
      <c r="F71" s="217"/>
      <c r="G71" s="217"/>
      <c r="H71" s="215"/>
      <c r="I71" s="265"/>
      <c r="J71" s="255" t="str">
        <f t="shared" si="17"/>
        <v/>
      </c>
      <c r="CA71" s="58" t="str">
        <f t="shared" si="15"/>
        <v/>
      </c>
      <c r="CK71" s="61">
        <f t="shared" si="16"/>
        <v>0</v>
      </c>
    </row>
    <row r="72" spans="1:89" ht="15" customHeight="1" x14ac:dyDescent="0.25">
      <c r="A72" s="256"/>
      <c r="B72" s="667" t="s">
        <v>60</v>
      </c>
      <c r="C72" s="669" t="s">
        <v>61</v>
      </c>
      <c r="D72" s="554">
        <f t="shared" si="14"/>
        <v>0</v>
      </c>
      <c r="E72" s="558"/>
      <c r="F72" s="53"/>
      <c r="G72" s="53"/>
      <c r="H72" s="559"/>
      <c r="I72" s="583"/>
      <c r="J72" s="255" t="str">
        <f t="shared" si="17"/>
        <v/>
      </c>
      <c r="CA72" s="58" t="str">
        <f t="shared" si="15"/>
        <v/>
      </c>
      <c r="CK72" s="61">
        <f t="shared" si="16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4"/>
        <v>0</v>
      </c>
      <c r="E73" s="109"/>
      <c r="F73" s="82"/>
      <c r="G73" s="82"/>
      <c r="H73" s="110"/>
      <c r="I73" s="258"/>
      <c r="J73" s="255" t="str">
        <f t="shared" si="17"/>
        <v/>
      </c>
      <c r="CA73" s="58" t="str">
        <f t="shared" si="15"/>
        <v/>
      </c>
      <c r="CK73" s="61">
        <f t="shared" si="16"/>
        <v>0</v>
      </c>
    </row>
    <row r="74" spans="1:89" x14ac:dyDescent="0.25">
      <c r="A74" s="256"/>
      <c r="B74" s="130"/>
      <c r="C74" s="180" t="s">
        <v>63</v>
      </c>
      <c r="D74" s="114">
        <f t="shared" si="14"/>
        <v>0</v>
      </c>
      <c r="E74" s="118"/>
      <c r="F74" s="116"/>
      <c r="G74" s="116"/>
      <c r="H74" s="119"/>
      <c r="I74" s="264"/>
      <c r="J74" s="255" t="str">
        <f t="shared" si="17"/>
        <v/>
      </c>
      <c r="CA74" s="58" t="str">
        <f t="shared" si="15"/>
        <v/>
      </c>
      <c r="CK74" s="61">
        <f t="shared" si="16"/>
        <v>0</v>
      </c>
    </row>
    <row r="75" spans="1:89" x14ac:dyDescent="0.25">
      <c r="A75" s="256"/>
      <c r="B75" s="667" t="s">
        <v>64</v>
      </c>
      <c r="C75" s="553" t="s">
        <v>65</v>
      </c>
      <c r="D75" s="657">
        <f t="shared" si="14"/>
        <v>0</v>
      </c>
      <c r="E75" s="548"/>
      <c r="F75" s="53"/>
      <c r="G75" s="53"/>
      <c r="H75" s="559"/>
      <c r="I75" s="583"/>
      <c r="J75" s="255" t="str">
        <f t="shared" si="17"/>
        <v/>
      </c>
      <c r="CA75" s="58" t="str">
        <f t="shared" si="15"/>
        <v/>
      </c>
      <c r="CK75" s="61">
        <f t="shared" si="16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4"/>
        <v>0</v>
      </c>
      <c r="E76" s="81"/>
      <c r="F76" s="82"/>
      <c r="G76" s="82"/>
      <c r="H76" s="110"/>
      <c r="I76" s="258"/>
      <c r="J76" s="255" t="str">
        <f t="shared" si="17"/>
        <v/>
      </c>
      <c r="CA76" s="58" t="str">
        <f t="shared" si="15"/>
        <v/>
      </c>
      <c r="CK76" s="61">
        <f t="shared" si="16"/>
        <v>0</v>
      </c>
    </row>
    <row r="77" spans="1:89" x14ac:dyDescent="0.25">
      <c r="A77" s="256"/>
      <c r="B77" s="130"/>
      <c r="C77" s="180" t="s">
        <v>63</v>
      </c>
      <c r="D77" s="114">
        <f t="shared" si="14"/>
        <v>0</v>
      </c>
      <c r="E77" s="115"/>
      <c r="F77" s="116"/>
      <c r="G77" s="116"/>
      <c r="H77" s="119"/>
      <c r="I77" s="264"/>
      <c r="J77" s="255" t="str">
        <f t="shared" si="17"/>
        <v/>
      </c>
      <c r="CA77" s="58" t="str">
        <f t="shared" si="15"/>
        <v/>
      </c>
      <c r="CK77" s="61">
        <f t="shared" si="16"/>
        <v>0</v>
      </c>
    </row>
    <row r="78" spans="1:89" x14ac:dyDescent="0.25">
      <c r="A78" s="256"/>
      <c r="B78" s="623" t="s">
        <v>67</v>
      </c>
      <c r="C78" s="671"/>
      <c r="D78" s="705">
        <f t="shared" si="14"/>
        <v>0</v>
      </c>
      <c r="E78" s="706"/>
      <c r="F78" s="565"/>
      <c r="G78" s="565"/>
      <c r="H78" s="566"/>
      <c r="I78" s="585"/>
      <c r="J78" s="255" t="str">
        <f t="shared" si="17"/>
        <v/>
      </c>
      <c r="CA78" s="58" t="str">
        <f t="shared" si="15"/>
        <v/>
      </c>
      <c r="CK78" s="61">
        <f t="shared" si="16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4"/>
        <v>0</v>
      </c>
      <c r="E79" s="71"/>
      <c r="F79" s="72"/>
      <c r="G79" s="72"/>
      <c r="H79" s="103"/>
      <c r="I79" s="260"/>
      <c r="J79" s="255" t="str">
        <f t="shared" si="17"/>
        <v/>
      </c>
      <c r="CA79" s="58" t="str">
        <f t="shared" si="15"/>
        <v/>
      </c>
      <c r="CK79" s="61">
        <f t="shared" si="16"/>
        <v>0</v>
      </c>
    </row>
    <row r="80" spans="1:89" x14ac:dyDescent="0.25">
      <c r="A80" s="256"/>
      <c r="B80" s="704"/>
      <c r="C80" s="88" t="s">
        <v>70</v>
      </c>
      <c r="D80" s="137">
        <f t="shared" si="14"/>
        <v>0</v>
      </c>
      <c r="E80" s="81"/>
      <c r="F80" s="82"/>
      <c r="G80" s="82"/>
      <c r="H80" s="110"/>
      <c r="I80" s="258"/>
      <c r="J80" s="255" t="str">
        <f t="shared" si="17"/>
        <v/>
      </c>
      <c r="CA80" s="58" t="str">
        <f t="shared" si="15"/>
        <v/>
      </c>
      <c r="CK80" s="61">
        <f t="shared" si="16"/>
        <v>0</v>
      </c>
    </row>
    <row r="81" spans="1:89" ht="15" customHeight="1" x14ac:dyDescent="0.25">
      <c r="A81" s="256"/>
      <c r="B81" s="570" t="s">
        <v>71</v>
      </c>
      <c r="C81" s="570"/>
      <c r="D81" s="137">
        <f t="shared" si="14"/>
        <v>0</v>
      </c>
      <c r="E81" s="81"/>
      <c r="F81" s="82"/>
      <c r="G81" s="82"/>
      <c r="H81" s="110"/>
      <c r="I81" s="258"/>
      <c r="J81" s="255" t="str">
        <f t="shared" si="17"/>
        <v/>
      </c>
      <c r="CA81" s="58" t="str">
        <f t="shared" si="15"/>
        <v/>
      </c>
      <c r="CK81" s="61">
        <f t="shared" si="16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17"/>
        <v/>
      </c>
      <c r="CA82" s="58" t="str">
        <f t="shared" si="15"/>
        <v/>
      </c>
      <c r="CK82" s="61">
        <f t="shared" si="16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4"/>
        <v>0</v>
      </c>
      <c r="E83" s="144"/>
      <c r="F83" s="139"/>
      <c r="G83" s="139"/>
      <c r="H83" s="203"/>
      <c r="I83" s="261"/>
      <c r="J83" s="255" t="str">
        <f t="shared" si="17"/>
        <v/>
      </c>
      <c r="CA83" s="58" t="str">
        <f t="shared" si="15"/>
        <v/>
      </c>
      <c r="CK83" s="61">
        <f t="shared" si="16"/>
        <v>0</v>
      </c>
    </row>
    <row r="84" spans="1:89" x14ac:dyDescent="0.25">
      <c r="A84" s="256"/>
      <c r="B84" s="112" t="s">
        <v>74</v>
      </c>
      <c r="C84" s="113"/>
      <c r="D84" s="137">
        <f t="shared" si="14"/>
        <v>0</v>
      </c>
      <c r="E84" s="144"/>
      <c r="F84" s="139"/>
      <c r="G84" s="139"/>
      <c r="H84" s="203"/>
      <c r="I84" s="261"/>
      <c r="J84" s="255" t="str">
        <f t="shared" si="17"/>
        <v/>
      </c>
      <c r="CA84" s="58" t="str">
        <f t="shared" si="15"/>
        <v/>
      </c>
      <c r="CK84" s="61">
        <f t="shared" si="16"/>
        <v>0</v>
      </c>
    </row>
    <row r="85" spans="1:89" ht="15" customHeight="1" x14ac:dyDescent="0.25">
      <c r="A85" s="256"/>
      <c r="B85" s="667" t="s">
        <v>75</v>
      </c>
      <c r="C85" s="571" t="s">
        <v>76</v>
      </c>
      <c r="D85" s="657">
        <f t="shared" si="14"/>
        <v>0</v>
      </c>
      <c r="E85" s="548"/>
      <c r="F85" s="53"/>
      <c r="G85" s="53"/>
      <c r="H85" s="559"/>
      <c r="I85" s="583"/>
      <c r="J85" s="255" t="str">
        <f t="shared" si="17"/>
        <v/>
      </c>
      <c r="CA85" s="58" t="str">
        <f t="shared" si="15"/>
        <v/>
      </c>
      <c r="CK85" s="61">
        <f t="shared" si="16"/>
        <v>0</v>
      </c>
    </row>
    <row r="86" spans="1:89" x14ac:dyDescent="0.25">
      <c r="A86" s="256"/>
      <c r="B86" s="173"/>
      <c r="C86" s="207" t="s">
        <v>77</v>
      </c>
      <c r="D86" s="137">
        <f t="shared" si="14"/>
        <v>0</v>
      </c>
      <c r="E86" s="81"/>
      <c r="F86" s="82"/>
      <c r="G86" s="82"/>
      <c r="H86" s="110"/>
      <c r="I86" s="258"/>
      <c r="J86" s="255" t="str">
        <f t="shared" si="17"/>
        <v/>
      </c>
      <c r="CA86" s="58" t="str">
        <f t="shared" si="15"/>
        <v/>
      </c>
      <c r="CK86" s="61">
        <f t="shared" si="16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4"/>
        <v>0</v>
      </c>
      <c r="E87" s="144"/>
      <c r="F87" s="139"/>
      <c r="G87" s="139"/>
      <c r="H87" s="203"/>
      <c r="I87" s="261"/>
      <c r="J87" s="255" t="str">
        <f t="shared" si="17"/>
        <v/>
      </c>
      <c r="CA87" s="58" t="str">
        <f t="shared" si="15"/>
        <v/>
      </c>
      <c r="CK87" s="61">
        <f t="shared" si="16"/>
        <v>0</v>
      </c>
    </row>
    <row r="88" spans="1:89" x14ac:dyDescent="0.25">
      <c r="A88" s="256"/>
      <c r="B88" s="173"/>
      <c r="C88" s="210" t="s">
        <v>79</v>
      </c>
      <c r="D88" s="137">
        <f t="shared" si="14"/>
        <v>0</v>
      </c>
      <c r="E88" s="144"/>
      <c r="F88" s="139"/>
      <c r="G88" s="139"/>
      <c r="H88" s="203"/>
      <c r="I88" s="261"/>
      <c r="J88" s="255" t="str">
        <f t="shared" si="17"/>
        <v/>
      </c>
      <c r="CA88" s="58" t="str">
        <f t="shared" si="15"/>
        <v/>
      </c>
      <c r="CK88" s="61">
        <f t="shared" si="16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4"/>
        <v>0</v>
      </c>
      <c r="E89" s="144"/>
      <c r="F89" s="139"/>
      <c r="G89" s="139"/>
      <c r="H89" s="203"/>
      <c r="I89" s="261"/>
      <c r="J89" s="255" t="str">
        <f t="shared" si="17"/>
        <v/>
      </c>
      <c r="CA89" s="58" t="str">
        <f t="shared" si="15"/>
        <v/>
      </c>
      <c r="CK89" s="61">
        <f t="shared" si="16"/>
        <v>0</v>
      </c>
    </row>
    <row r="90" spans="1:89" ht="15" customHeight="1" x14ac:dyDescent="0.25">
      <c r="A90" s="256"/>
      <c r="B90" s="573" t="s">
        <v>81</v>
      </c>
      <c r="C90" s="574"/>
      <c r="D90" s="554">
        <f t="shared" si="14"/>
        <v>0</v>
      </c>
      <c r="E90" s="548"/>
      <c r="F90" s="53"/>
      <c r="G90" s="53"/>
      <c r="H90" s="586"/>
      <c r="I90" s="583"/>
      <c r="J90" s="255" t="str">
        <f t="shared" si="17"/>
        <v/>
      </c>
      <c r="CA90" s="58" t="str">
        <f t="shared" si="15"/>
        <v/>
      </c>
      <c r="CK90" s="61">
        <f t="shared" si="16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4"/>
        <v>0</v>
      </c>
      <c r="E91" s="90"/>
      <c r="F91" s="91"/>
      <c r="G91" s="91"/>
      <c r="H91" s="272"/>
      <c r="I91" s="259"/>
      <c r="J91" s="255" t="str">
        <f t="shared" si="17"/>
        <v/>
      </c>
      <c r="CA91" s="58" t="str">
        <f t="shared" si="15"/>
        <v/>
      </c>
      <c r="CK91" s="61">
        <f t="shared" si="16"/>
        <v>0</v>
      </c>
    </row>
    <row r="92" spans="1:89" x14ac:dyDescent="0.25">
      <c r="A92" s="256"/>
      <c r="B92" s="673" t="s">
        <v>83</v>
      </c>
      <c r="C92" s="575" t="s">
        <v>84</v>
      </c>
      <c r="D92" s="554">
        <f>SUM(E92:H92)</f>
        <v>0</v>
      </c>
      <c r="E92" s="548"/>
      <c r="F92" s="53"/>
      <c r="G92" s="53"/>
      <c r="H92" s="586"/>
      <c r="I92" s="583"/>
      <c r="J92" s="255" t="str">
        <f t="shared" si="17"/>
        <v/>
      </c>
      <c r="CA92" s="58" t="str">
        <f t="shared" si="15"/>
        <v/>
      </c>
      <c r="CK92" s="61">
        <f t="shared" si="16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17"/>
        <v/>
      </c>
      <c r="CA93" s="58" t="str">
        <f t="shared" si="15"/>
        <v/>
      </c>
      <c r="CK93" s="61">
        <f t="shared" si="16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17"/>
        <v/>
      </c>
      <c r="CA94" s="58" t="str">
        <f t="shared" si="15"/>
        <v/>
      </c>
      <c r="CK94" s="61">
        <f t="shared" si="16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17"/>
        <v/>
      </c>
      <c r="CA95" s="58" t="str">
        <f t="shared" si="15"/>
        <v/>
      </c>
      <c r="CK95" s="61">
        <f t="shared" si="16"/>
        <v>0</v>
      </c>
    </row>
    <row r="96" spans="1:89" ht="15" customHeight="1" x14ac:dyDescent="0.25">
      <c r="A96" s="256"/>
      <c r="B96" s="587" t="s">
        <v>88</v>
      </c>
      <c r="C96" s="584" t="s">
        <v>96</v>
      </c>
      <c r="D96" s="554">
        <f t="shared" ref="D96:D97" si="18">SUM(E96:H96)</f>
        <v>0</v>
      </c>
      <c r="E96" s="548"/>
      <c r="F96" s="558"/>
      <c r="G96" s="558"/>
      <c r="H96" s="586"/>
      <c r="I96" s="583"/>
      <c r="J96" s="255" t="str">
        <f t="shared" si="17"/>
        <v/>
      </c>
      <c r="CA96" s="58" t="str">
        <f>IF(AND($D96&lt;&gt;0,I96=""),"* No olvide ingresar la columna "&amp;I$55&amp;""&amp;" (Digite CERO si no tiene).  ",IF(I96&gt;$D96,"* La variable "&amp;I$55&amp;""&amp;" no puede superar el Total. ",""))</f>
        <v/>
      </c>
      <c r="CK96" s="61">
        <f t="shared" si="16"/>
        <v>0</v>
      </c>
    </row>
    <row r="97" spans="1:89" x14ac:dyDescent="0.25">
      <c r="A97" s="256"/>
      <c r="B97" s="275"/>
      <c r="C97" s="263" t="s">
        <v>52</v>
      </c>
      <c r="D97" s="114">
        <f t="shared" si="18"/>
        <v>0</v>
      </c>
      <c r="E97" s="115"/>
      <c r="F97" s="118"/>
      <c r="G97" s="118"/>
      <c r="H97" s="276"/>
      <c r="I97" s="264"/>
      <c r="J97" s="255"/>
      <c r="CA97" s="58" t="str">
        <f>IF(AND($D97&lt;&gt;0,I97=""),"* No olvide ingresar la columna "&amp;I$55&amp;""&amp;" (Digite CERO si no tiene).  ",IF(I97&gt;$D97,"* La variable "&amp;I$55&amp;""&amp;" no puede superar el Total. ",""))</f>
        <v/>
      </c>
      <c r="CK97" s="61">
        <f>IF(AND($D97&lt;&gt;0,I97=""),1,IF(I97&gt;$D97,1,0))</f>
        <v>0</v>
      </c>
    </row>
    <row r="98" spans="1:89" x14ac:dyDescent="0.25">
      <c r="A98" s="26"/>
      <c r="B98" s="627" t="s">
        <v>4</v>
      </c>
      <c r="C98" s="678"/>
      <c r="D98" s="705">
        <f>SUM(E98:H98)</f>
        <v>24</v>
      </c>
      <c r="E98" s="707">
        <f>SUM(E56:E97)</f>
        <v>24</v>
      </c>
      <c r="F98" s="707">
        <f t="shared" ref="F98:I98" si="19">SUM(F56:F97)</f>
        <v>0</v>
      </c>
      <c r="G98" s="707">
        <f t="shared" si="19"/>
        <v>0</v>
      </c>
      <c r="H98" s="707">
        <f t="shared" si="19"/>
        <v>0</v>
      </c>
      <c r="I98" s="707">
        <f t="shared" si="19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619" t="s">
        <v>98</v>
      </c>
      <c r="B100" s="644"/>
      <c r="C100" s="645"/>
      <c r="D100" s="708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588" t="s">
        <v>100</v>
      </c>
      <c r="B101" s="589"/>
      <c r="C101" s="590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679" t="s">
        <v>103</v>
      </c>
      <c r="B104" s="680"/>
      <c r="C104" s="681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642"/>
      <c r="D105" s="298" t="s">
        <v>105</v>
      </c>
      <c r="E105" s="709" t="s">
        <v>106</v>
      </c>
      <c r="F105" s="709"/>
      <c r="G105" s="710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711" t="s">
        <v>108</v>
      </c>
      <c r="F106" s="591" t="s">
        <v>109</v>
      </c>
      <c r="G106" s="628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592" t="s">
        <v>111</v>
      </c>
      <c r="B107" s="593"/>
      <c r="C107" s="594"/>
      <c r="D107" s="595">
        <f>SUM(E107:G107)</f>
        <v>0</v>
      </c>
      <c r="E107" s="596"/>
      <c r="F107" s="311"/>
      <c r="G107" s="597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629" t="s">
        <v>114</v>
      </c>
      <c r="B110" s="682"/>
      <c r="C110" s="682"/>
      <c r="D110" s="682"/>
      <c r="E110" s="682"/>
      <c r="F110" s="682"/>
      <c r="G110" s="630"/>
      <c r="H110" s="683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598" t="s">
        <v>115</v>
      </c>
      <c r="B111" s="599"/>
      <c r="C111" s="600"/>
      <c r="D111" s="336">
        <f>SUM(E111:G111)</f>
        <v>0</v>
      </c>
      <c r="E111" s="596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679" t="s">
        <v>117</v>
      </c>
      <c r="B113" s="680"/>
      <c r="C113" s="681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641" t="s">
        <v>118</v>
      </c>
      <c r="B114" s="10"/>
      <c r="C114" s="642"/>
      <c r="D114" s="709" t="s">
        <v>105</v>
      </c>
      <c r="E114" s="645" t="s">
        <v>107</v>
      </c>
      <c r="F114" s="619" t="s">
        <v>119</v>
      </c>
      <c r="G114" s="645"/>
      <c r="H114" s="631" t="s">
        <v>6</v>
      </c>
      <c r="I114" s="684"/>
      <c r="J114" s="684"/>
      <c r="K114" s="684"/>
      <c r="L114" s="684"/>
      <c r="M114" s="684"/>
      <c r="N114" s="684"/>
      <c r="O114" s="684"/>
      <c r="P114" s="684"/>
      <c r="Q114" s="684"/>
      <c r="R114" s="684"/>
      <c r="S114" s="684"/>
      <c r="T114" s="684"/>
      <c r="U114" s="632"/>
      <c r="V114" s="685" t="s">
        <v>7</v>
      </c>
      <c r="W114" s="642" t="s">
        <v>120</v>
      </c>
    </row>
    <row r="115" spans="1:91" s="23" customFormat="1" ht="23.25" customHeight="1" x14ac:dyDescent="0.15">
      <c r="A115" s="24"/>
      <c r="B115" s="25"/>
      <c r="C115" s="26"/>
      <c r="D115" s="709"/>
      <c r="E115" s="645"/>
      <c r="F115" s="702" t="s">
        <v>121</v>
      </c>
      <c r="G115" s="551" t="s">
        <v>16</v>
      </c>
      <c r="H115" s="622" t="s">
        <v>122</v>
      </c>
      <c r="I115" s="550" t="s">
        <v>123</v>
      </c>
      <c r="J115" s="601" t="s">
        <v>124</v>
      </c>
      <c r="K115" s="601" t="s">
        <v>20</v>
      </c>
      <c r="L115" s="601" t="s">
        <v>21</v>
      </c>
      <c r="M115" s="601" t="s">
        <v>22</v>
      </c>
      <c r="N115" s="601" t="s">
        <v>23</v>
      </c>
      <c r="O115" s="601" t="s">
        <v>24</v>
      </c>
      <c r="P115" s="601" t="s">
        <v>25</v>
      </c>
      <c r="Q115" s="601" t="s">
        <v>26</v>
      </c>
      <c r="R115" s="601" t="s">
        <v>27</v>
      </c>
      <c r="S115" s="601" t="s">
        <v>28</v>
      </c>
      <c r="T115" s="601" t="s">
        <v>29</v>
      </c>
      <c r="U115" s="602" t="s">
        <v>30</v>
      </c>
      <c r="V115" s="349"/>
      <c r="W115" s="26"/>
    </row>
    <row r="116" spans="1:91" s="23" customFormat="1" ht="15" customHeight="1" x14ac:dyDescent="0.15">
      <c r="A116" s="603" t="s">
        <v>125</v>
      </c>
      <c r="B116" s="604"/>
      <c r="C116" s="605"/>
      <c r="D116" s="606"/>
      <c r="E116" s="607">
        <f>+F116+G116+H116+I116+J116+K116+L116+M116+N116+O116+P116+Q116+R116+S116+T116+U116</f>
        <v>0</v>
      </c>
      <c r="F116" s="596"/>
      <c r="G116" s="608"/>
      <c r="H116" s="609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610"/>
      <c r="W116" s="608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0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0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679" t="s">
        <v>128</v>
      </c>
      <c r="B119" s="681"/>
      <c r="C119" s="681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642"/>
      <c r="D120" s="709" t="s">
        <v>130</v>
      </c>
      <c r="E120" s="620" t="s">
        <v>6</v>
      </c>
      <c r="F120" s="646"/>
      <c r="G120" s="646"/>
      <c r="H120" s="646"/>
      <c r="I120" s="646"/>
      <c r="J120" s="621"/>
      <c r="K120" s="646" t="s">
        <v>131</v>
      </c>
      <c r="L120" s="686"/>
    </row>
    <row r="121" spans="1:91" s="23" customFormat="1" ht="15" customHeight="1" x14ac:dyDescent="0.15">
      <c r="A121" s="25"/>
      <c r="B121" s="25"/>
      <c r="C121" s="26"/>
      <c r="D121" s="709"/>
      <c r="E121" s="702" t="s">
        <v>132</v>
      </c>
      <c r="F121" s="622" t="s">
        <v>133</v>
      </c>
      <c r="G121" s="550" t="s">
        <v>134</v>
      </c>
      <c r="H121" s="550" t="s">
        <v>135</v>
      </c>
      <c r="I121" s="653" t="s">
        <v>136</v>
      </c>
      <c r="J121" s="552" t="s">
        <v>137</v>
      </c>
      <c r="K121" s="622" t="s">
        <v>53</v>
      </c>
      <c r="L121" s="687" t="s">
        <v>52</v>
      </c>
    </row>
    <row r="122" spans="1:91" s="23" customFormat="1" ht="15" customHeight="1" x14ac:dyDescent="0.25">
      <c r="A122" s="688" t="s">
        <v>138</v>
      </c>
      <c r="B122" s="689"/>
      <c r="C122" s="557" t="s">
        <v>139</v>
      </c>
      <c r="D122" s="382">
        <f t="shared" ref="D122:D130" si="21">SUM(E122:J122)</f>
        <v>0</v>
      </c>
      <c r="E122" s="548"/>
      <c r="F122" s="558"/>
      <c r="G122" s="53"/>
      <c r="H122" s="53"/>
      <c r="I122" s="53"/>
      <c r="J122" s="611"/>
      <c r="K122" s="558"/>
      <c r="L122" s="549"/>
      <c r="M122" s="314" t="str">
        <f>CA122&amp;CB122</f>
        <v/>
      </c>
      <c r="CA122" s="58" t="str">
        <f t="shared" ref="CA122:CA130" si="22">IF((K122+L122)&lt;&gt;D122," * El Nº de intervenciones NO DEBE ser distinto a la suma por Sexo.","")</f>
        <v/>
      </c>
      <c r="CB122" s="255"/>
      <c r="CK122" s="60">
        <f t="shared" ref="CK122:CK130" si="23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1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4">CA123&amp;CB123</f>
        <v/>
      </c>
      <c r="CA123" s="58" t="str">
        <f t="shared" si="22"/>
        <v/>
      </c>
      <c r="CB123" s="255"/>
      <c r="CK123" s="60">
        <f t="shared" si="23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1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4"/>
        <v/>
      </c>
      <c r="CA124" s="58" t="str">
        <f t="shared" si="22"/>
        <v/>
      </c>
      <c r="CB124" s="255"/>
      <c r="CK124" s="60">
        <f t="shared" si="23"/>
        <v>0</v>
      </c>
    </row>
    <row r="125" spans="1:91" s="23" customFormat="1" ht="15" customHeight="1" x14ac:dyDescent="0.25">
      <c r="A125" s="688" t="s">
        <v>142</v>
      </c>
      <c r="B125" s="689"/>
      <c r="C125" s="557" t="s">
        <v>139</v>
      </c>
      <c r="D125" s="389">
        <f t="shared" si="21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4"/>
        <v/>
      </c>
      <c r="CA125" s="58" t="str">
        <f t="shared" si="22"/>
        <v/>
      </c>
      <c r="CB125" s="255"/>
      <c r="CK125" s="60">
        <f t="shared" si="23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1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4"/>
        <v/>
      </c>
      <c r="CA126" s="58" t="str">
        <f t="shared" si="22"/>
        <v/>
      </c>
      <c r="CB126" s="255"/>
      <c r="CK126" s="60">
        <f t="shared" si="23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1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4"/>
        <v/>
      </c>
      <c r="CA127" s="58" t="str">
        <f t="shared" si="22"/>
        <v/>
      </c>
      <c r="CB127" s="255"/>
      <c r="CK127" s="60">
        <f t="shared" si="23"/>
        <v>0</v>
      </c>
    </row>
    <row r="128" spans="1:91" s="23" customFormat="1" ht="15" customHeight="1" x14ac:dyDescent="0.25">
      <c r="A128" s="688" t="s">
        <v>143</v>
      </c>
      <c r="B128" s="689"/>
      <c r="C128" s="557" t="s">
        <v>139</v>
      </c>
      <c r="D128" s="389">
        <f t="shared" si="21"/>
        <v>0</v>
      </c>
      <c r="E128" s="548"/>
      <c r="F128" s="558"/>
      <c r="G128" s="53"/>
      <c r="H128" s="53"/>
      <c r="I128" s="53"/>
      <c r="J128" s="611"/>
      <c r="K128" s="558"/>
      <c r="L128" s="549"/>
      <c r="M128" s="314" t="str">
        <f t="shared" si="24"/>
        <v/>
      </c>
      <c r="CA128" s="58" t="str">
        <f t="shared" si="22"/>
        <v/>
      </c>
      <c r="CB128" s="255"/>
      <c r="CK128" s="60">
        <f t="shared" si="23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1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4"/>
        <v/>
      </c>
      <c r="CA129" s="58" t="str">
        <f t="shared" si="22"/>
        <v/>
      </c>
      <c r="CB129" s="255"/>
      <c r="CK129" s="60">
        <f t="shared" si="23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1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4"/>
        <v/>
      </c>
      <c r="CA130" s="58" t="str">
        <f t="shared" si="22"/>
        <v/>
      </c>
      <c r="CB130" s="255"/>
      <c r="CK130" s="60">
        <f t="shared" si="23"/>
        <v>0</v>
      </c>
    </row>
    <row r="131" spans="1:89" ht="18" customHeight="1" x14ac:dyDescent="0.25">
      <c r="A131" s="679" t="s">
        <v>144</v>
      </c>
      <c r="B131" s="680"/>
      <c r="C131" s="680"/>
      <c r="D131" s="680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712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713" t="s">
        <v>148</v>
      </c>
      <c r="B133" s="714"/>
      <c r="C133" s="624"/>
      <c r="D133" s="715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679" t="s">
        <v>149</v>
      </c>
      <c r="B134" s="680"/>
      <c r="C134" s="680"/>
      <c r="D134" s="680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690" t="s">
        <v>145</v>
      </c>
      <c r="B135" s="619" t="s">
        <v>150</v>
      </c>
      <c r="C135" s="644"/>
      <c r="D135" s="644"/>
      <c r="E135" s="644"/>
      <c r="F135" s="644"/>
      <c r="G135" s="644"/>
      <c r="H135" s="644"/>
      <c r="I135" s="645"/>
      <c r="J135" s="281"/>
      <c r="K135" s="281"/>
      <c r="L135" s="281"/>
    </row>
    <row r="136" spans="1:89" s="23" customFormat="1" ht="42.75" customHeight="1" x14ac:dyDescent="0.15">
      <c r="A136" s="402"/>
      <c r="B136" s="633" t="s">
        <v>151</v>
      </c>
      <c r="C136" s="702" t="s">
        <v>152</v>
      </c>
      <c r="D136" s="550" t="s">
        <v>153</v>
      </c>
      <c r="E136" s="550" t="s">
        <v>154</v>
      </c>
      <c r="F136" s="550" t="s">
        <v>155</v>
      </c>
      <c r="G136" s="550" t="s">
        <v>156</v>
      </c>
      <c r="H136" s="550" t="s">
        <v>157</v>
      </c>
      <c r="I136" s="687" t="s">
        <v>158</v>
      </c>
      <c r="J136" s="281"/>
      <c r="K136" s="281"/>
      <c r="L136" s="281"/>
    </row>
    <row r="137" spans="1:89" s="23" customFormat="1" ht="31.5" x14ac:dyDescent="0.15">
      <c r="A137" s="612" t="s">
        <v>159</v>
      </c>
      <c r="B137" s="613">
        <f>SUM(C137:I137)</f>
        <v>0</v>
      </c>
      <c r="C137" s="548"/>
      <c r="D137" s="53"/>
      <c r="E137" s="53"/>
      <c r="F137" s="53"/>
      <c r="G137" s="53"/>
      <c r="H137" s="53"/>
      <c r="I137" s="549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679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690" t="s">
        <v>145</v>
      </c>
      <c r="B141" s="643" t="s">
        <v>163</v>
      </c>
      <c r="C141" s="634" t="s">
        <v>164</v>
      </c>
      <c r="D141" s="691"/>
      <c r="E141" s="691"/>
      <c r="F141" s="691"/>
      <c r="G141" s="691"/>
      <c r="H141" s="691"/>
      <c r="I141" s="691"/>
      <c r="J141" s="691"/>
      <c r="K141" s="691"/>
      <c r="L141" s="691"/>
      <c r="M141" s="692"/>
    </row>
    <row r="142" spans="1:89" s="23" customFormat="1" ht="31.5" x14ac:dyDescent="0.15">
      <c r="A142" s="402"/>
      <c r="B142" s="27"/>
      <c r="C142" s="702" t="s">
        <v>165</v>
      </c>
      <c r="D142" s="550" t="s">
        <v>166</v>
      </c>
      <c r="E142" s="550" t="s">
        <v>167</v>
      </c>
      <c r="F142" s="550" t="s">
        <v>168</v>
      </c>
      <c r="G142" s="550" t="s">
        <v>169</v>
      </c>
      <c r="H142" s="550" t="s">
        <v>170</v>
      </c>
      <c r="I142" s="550" t="s">
        <v>171</v>
      </c>
      <c r="J142" s="550" t="s">
        <v>172</v>
      </c>
      <c r="K142" s="550" t="s">
        <v>173</v>
      </c>
      <c r="L142" s="550" t="s">
        <v>174</v>
      </c>
      <c r="M142" s="687" t="s">
        <v>175</v>
      </c>
    </row>
    <row r="143" spans="1:89" s="23" customFormat="1" ht="21" x14ac:dyDescent="0.15">
      <c r="A143" s="612" t="s">
        <v>176</v>
      </c>
      <c r="B143" s="613">
        <f>SUM(C143:M143)</f>
        <v>0</v>
      </c>
      <c r="C143" s="548"/>
      <c r="D143" s="53"/>
      <c r="E143" s="53"/>
      <c r="F143" s="53"/>
      <c r="G143" s="53"/>
      <c r="H143" s="53"/>
      <c r="I143" s="53"/>
      <c r="J143" s="53"/>
      <c r="K143" s="53"/>
      <c r="L143" s="53"/>
      <c r="M143" s="549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679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690" t="s">
        <v>145</v>
      </c>
      <c r="B146" s="693" t="s">
        <v>179</v>
      </c>
      <c r="C146" s="614" t="s">
        <v>6</v>
      </c>
      <c r="D146" s="694"/>
      <c r="E146" s="694"/>
      <c r="F146" s="635"/>
      <c r="G146" s="647" t="s">
        <v>9</v>
      </c>
      <c r="H146" s="695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615" t="s">
        <v>180</v>
      </c>
      <c r="D147" s="550" t="s">
        <v>181</v>
      </c>
      <c r="E147" s="550" t="s">
        <v>182</v>
      </c>
      <c r="F147" s="552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612" t="s">
        <v>184</v>
      </c>
      <c r="B148" s="616"/>
      <c r="C148" s="556"/>
      <c r="D148" s="53"/>
      <c r="E148" s="53"/>
      <c r="F148" s="65"/>
      <c r="G148" s="558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636" t="s">
        <v>187</v>
      </c>
      <c r="F151" s="696"/>
      <c r="G151" s="696"/>
      <c r="H151" s="696"/>
      <c r="I151" s="696"/>
      <c r="J151" s="696"/>
      <c r="K151" s="696"/>
      <c r="L151" s="696"/>
      <c r="M151" s="696"/>
      <c r="N151" s="696"/>
      <c r="O151" s="696"/>
      <c r="P151" s="637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>IF(AND(D153&gt;0,Q153="",R153="")," * No olvide digitar la variable SEXO (Hombres/Mujeres). Digite Cero si no tiene.","")</f>
        <v/>
      </c>
      <c r="CB153" s="58" t="str">
        <f>IF((D153&lt;&gt; Q153+R153)," * La suma de Sexo (Hombres + Mujeres) debe ser igual al N° de Intervenciones.","")</f>
        <v/>
      </c>
      <c r="CK153" s="456">
        <f>IF(AND(D153&gt;0,Q153="",R153=""),1,0)</f>
        <v>0</v>
      </c>
      <c r="CL153" s="60">
        <f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25">CA154&amp;CB154</f>
        <v/>
      </c>
      <c r="CA154" s="359" t="str">
        <f t="shared" ref="CA154:CA166" si="26">IF(AND(D154&gt;0,Q154="",R154="")," * No olvide digitar la variable SEXO (Hombres/Mujeres). Digite Cero si no tiene.","")</f>
        <v/>
      </c>
      <c r="CB154" s="58" t="str">
        <f t="shared" ref="CB154:CB168" si="27">IF((D154&lt;&gt; Q154+R154)," * La suma de Sexo (Hombres + Mujeres) debe ser igual al N° de Intervenciones.","")</f>
        <v/>
      </c>
      <c r="CK154" s="456">
        <f t="shared" ref="CK154:CK168" si="28">IF(AND(D154&gt;0,Q154="",R154=""),1,0)</f>
        <v>0</v>
      </c>
      <c r="CL154" s="60">
        <f t="shared" ref="CL154:CL168" si="29">IF((D154&lt;&gt; Q154+R154),1,0)</f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25"/>
        <v/>
      </c>
      <c r="CA155" s="359" t="str">
        <f t="shared" si="26"/>
        <v/>
      </c>
      <c r="CB155" s="58" t="str">
        <f t="shared" si="27"/>
        <v/>
      </c>
      <c r="CK155" s="456">
        <f t="shared" si="28"/>
        <v>0</v>
      </c>
      <c r="CL155" s="60">
        <f t="shared" si="29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25"/>
        <v/>
      </c>
      <c r="CA156" s="359" t="str">
        <f t="shared" si="26"/>
        <v/>
      </c>
      <c r="CB156" s="58" t="str">
        <f t="shared" si="27"/>
        <v/>
      </c>
      <c r="CK156" s="456">
        <f t="shared" si="28"/>
        <v>0</v>
      </c>
      <c r="CL156" s="60">
        <f t="shared" si="29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25"/>
        <v/>
      </c>
      <c r="CA157" s="359" t="str">
        <f t="shared" si="26"/>
        <v/>
      </c>
      <c r="CB157" s="58" t="str">
        <f t="shared" si="27"/>
        <v/>
      </c>
      <c r="CK157" s="456">
        <f t="shared" si="28"/>
        <v>0</v>
      </c>
      <c r="CL157" s="60">
        <f t="shared" si="29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25"/>
        <v/>
      </c>
      <c r="CA158" s="359" t="str">
        <f t="shared" si="26"/>
        <v/>
      </c>
      <c r="CB158" s="58" t="str">
        <f t="shared" si="27"/>
        <v/>
      </c>
      <c r="CK158" s="456">
        <f t="shared" si="28"/>
        <v>0</v>
      </c>
      <c r="CL158" s="60">
        <f t="shared" si="29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25"/>
        <v/>
      </c>
      <c r="CA159" s="359" t="str">
        <f t="shared" si="26"/>
        <v/>
      </c>
      <c r="CB159" s="58" t="str">
        <f t="shared" si="27"/>
        <v/>
      </c>
      <c r="CK159" s="456">
        <f t="shared" si="28"/>
        <v>0</v>
      </c>
      <c r="CL159" s="60">
        <f t="shared" si="29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25"/>
        <v/>
      </c>
      <c r="CA160" s="359" t="str">
        <f t="shared" si="26"/>
        <v/>
      </c>
      <c r="CB160" s="58" t="str">
        <f t="shared" si="27"/>
        <v/>
      </c>
      <c r="CK160" s="456">
        <f t="shared" si="28"/>
        <v>0</v>
      </c>
      <c r="CL160" s="60">
        <f t="shared" si="29"/>
        <v>0</v>
      </c>
    </row>
    <row r="161" spans="1:90" s="23" customFormat="1" ht="15" customHeight="1" x14ac:dyDescent="0.25">
      <c r="A161" s="697" t="s">
        <v>205</v>
      </c>
      <c r="B161" s="698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25"/>
        <v/>
      </c>
      <c r="CA161" s="359" t="str">
        <f t="shared" si="26"/>
        <v/>
      </c>
      <c r="CB161" s="58" t="str">
        <f t="shared" si="27"/>
        <v/>
      </c>
      <c r="CK161" s="456">
        <f t="shared" si="28"/>
        <v>0</v>
      </c>
      <c r="CL161" s="60">
        <f t="shared" si="29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25"/>
        <v/>
      </c>
      <c r="CA162" s="359" t="str">
        <f t="shared" si="26"/>
        <v/>
      </c>
      <c r="CB162" s="58" t="str">
        <f t="shared" si="27"/>
        <v/>
      </c>
      <c r="CK162" s="456">
        <f t="shared" si="28"/>
        <v>0</v>
      </c>
      <c r="CL162" s="60">
        <f t="shared" si="29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25"/>
        <v/>
      </c>
      <c r="CA163" s="359" t="str">
        <f t="shared" si="26"/>
        <v/>
      </c>
      <c r="CB163" s="58" t="str">
        <f t="shared" si="27"/>
        <v/>
      </c>
      <c r="CK163" s="456">
        <f t="shared" si="28"/>
        <v>0</v>
      </c>
      <c r="CL163" s="60">
        <f t="shared" si="29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25"/>
        <v/>
      </c>
      <c r="CA164" s="359" t="str">
        <f t="shared" si="26"/>
        <v/>
      </c>
      <c r="CB164" s="58" t="str">
        <f t="shared" si="27"/>
        <v/>
      </c>
      <c r="CK164" s="456">
        <f t="shared" si="28"/>
        <v>0</v>
      </c>
      <c r="CL164" s="60">
        <f t="shared" si="29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25"/>
        <v/>
      </c>
      <c r="CA165" s="359" t="str">
        <f t="shared" si="26"/>
        <v/>
      </c>
      <c r="CB165" s="58" t="str">
        <f t="shared" si="27"/>
        <v/>
      </c>
      <c r="CK165" s="456">
        <f t="shared" si="28"/>
        <v>0</v>
      </c>
      <c r="CL165" s="60">
        <f t="shared" si="29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25"/>
        <v/>
      </c>
      <c r="CA166" s="359" t="str">
        <f t="shared" si="26"/>
        <v/>
      </c>
      <c r="CB166" s="58" t="str">
        <f t="shared" si="27"/>
        <v/>
      </c>
      <c r="CK166" s="456">
        <f t="shared" si="28"/>
        <v>0</v>
      </c>
      <c r="CL166" s="60">
        <f t="shared" si="29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25"/>
        <v/>
      </c>
      <c r="CA167" s="359" t="str">
        <f>IF(AND(D167&gt;0,Q167="",R167="")," * No olvide digitar la variable SEXO (Hombres/Mujeres). Digite Cero si no tiene.","")</f>
        <v/>
      </c>
      <c r="CB167" s="58" t="str">
        <f t="shared" si="27"/>
        <v/>
      </c>
      <c r="CK167" s="456">
        <f t="shared" si="28"/>
        <v>0</v>
      </c>
      <c r="CL167" s="60">
        <f t="shared" si="29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25"/>
        <v/>
      </c>
      <c r="CA168" s="359" t="str">
        <f>IF(AND(D168&gt;0,Q168="",R168="")," * No olvide digitar la variable SEXO (Hombres/Mujeres). Digite Cero si no tiene.","")</f>
        <v/>
      </c>
      <c r="CB168" s="58" t="str">
        <f t="shared" si="27"/>
        <v/>
      </c>
      <c r="CK168" s="456">
        <f t="shared" si="28"/>
        <v>0</v>
      </c>
      <c r="CL168" s="60">
        <f t="shared" si="29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619" t="s">
        <v>3</v>
      </c>
      <c r="B170" s="644"/>
      <c r="C170" s="645"/>
      <c r="D170" s="708" t="s">
        <v>4</v>
      </c>
      <c r="E170" s="651" t="s">
        <v>207</v>
      </c>
      <c r="F170" s="550" t="s">
        <v>91</v>
      </c>
      <c r="G170" s="550" t="s">
        <v>92</v>
      </c>
      <c r="H170" s="552" t="s">
        <v>93</v>
      </c>
      <c r="I170" s="582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654" t="s">
        <v>40</v>
      </c>
      <c r="B171" s="655" t="s">
        <v>41</v>
      </c>
      <c r="C171" s="656"/>
      <c r="D171" s="657">
        <f t="shared" ref="D171:D203" si="30">SUM(E171:H171)</f>
        <v>0</v>
      </c>
      <c r="E171" s="658"/>
      <c r="F171" s="659"/>
      <c r="G171" s="659"/>
      <c r="H171" s="676"/>
      <c r="I171" s="677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>IF(AND(D171&gt;0,I171="")," * No olvide digitar la variable "&amp;I$170&amp;""&amp;". Digite Cero si no tiene.",IF(I171&gt;D171," * La variable "&amp;I$170&amp;""&amp;" No puede ser mayor al Total.",""))</f>
        <v/>
      </c>
      <c r="CK171" s="456">
        <f>IF(AND(D171&gt;0,I171=""),1,IF(I171&gt;D171,1,0))</f>
        <v>0</v>
      </c>
    </row>
    <row r="172" spans="1:90" ht="21" x14ac:dyDescent="0.25">
      <c r="A172" s="62"/>
      <c r="B172" s="654" t="s">
        <v>42</v>
      </c>
      <c r="C172" s="553" t="s">
        <v>43</v>
      </c>
      <c r="D172" s="657">
        <f t="shared" si="30"/>
        <v>0</v>
      </c>
      <c r="E172" s="548"/>
      <c r="F172" s="53"/>
      <c r="G172" s="53"/>
      <c r="H172" s="559"/>
      <c r="I172" s="583"/>
      <c r="J172" s="296" t="str">
        <f t="shared" ref="J172:J202" si="31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ref="CA172:CA202" si="32">IF(AND(D172&gt;0,I172="")," * No olvide digitar la variable "&amp;I$170&amp;""&amp;". Digite Cero si no tiene.",IF(I172&gt;D172," * La variable "&amp;I$170&amp;""&amp;" No puede ser mayor al Total.",""))</f>
        <v/>
      </c>
      <c r="CK172" s="456">
        <f t="shared" ref="CK172:CK202" si="33">IF(AND(D172&gt;0,I172=""),1,IF(I172&gt;D172,1,0))</f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0"/>
        <v>0</v>
      </c>
      <c r="E173" s="81"/>
      <c r="F173" s="82"/>
      <c r="G173" s="82"/>
      <c r="H173" s="110"/>
      <c r="I173" s="258"/>
      <c r="J173" s="296" t="str">
        <f t="shared" si="31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2"/>
        <v/>
      </c>
      <c r="CK173" s="456">
        <f t="shared" si="33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0"/>
        <v>0</v>
      </c>
      <c r="E174" s="81"/>
      <c r="F174" s="82"/>
      <c r="G174" s="82"/>
      <c r="H174" s="110"/>
      <c r="I174" s="258"/>
      <c r="J174" s="296" t="str">
        <f t="shared" si="31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2"/>
        <v/>
      </c>
      <c r="CK174" s="456">
        <f t="shared" si="33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0"/>
        <v>0</v>
      </c>
      <c r="E175" s="90"/>
      <c r="F175" s="91"/>
      <c r="G175" s="91"/>
      <c r="H175" s="225"/>
      <c r="I175" s="259"/>
      <c r="J175" s="296" t="str">
        <f t="shared" si="31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2"/>
        <v/>
      </c>
      <c r="CK175" s="456">
        <f t="shared" si="33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0"/>
        <v>0</v>
      </c>
      <c r="E176" s="71"/>
      <c r="F176" s="72"/>
      <c r="G176" s="72"/>
      <c r="H176" s="103"/>
      <c r="I176" s="260"/>
      <c r="J176" s="296" t="str">
        <f t="shared" si="31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2"/>
        <v/>
      </c>
      <c r="CK176" s="456">
        <f t="shared" si="33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0"/>
        <v>0</v>
      </c>
      <c r="E177" s="81"/>
      <c r="F177" s="82"/>
      <c r="G177" s="82"/>
      <c r="H177" s="110"/>
      <c r="I177" s="258"/>
      <c r="J177" s="296" t="str">
        <f t="shared" si="31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2"/>
        <v/>
      </c>
      <c r="CK177" s="456">
        <f t="shared" si="33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0"/>
        <v>0</v>
      </c>
      <c r="E178" s="81"/>
      <c r="F178" s="82"/>
      <c r="G178" s="82"/>
      <c r="H178" s="110"/>
      <c r="I178" s="258"/>
      <c r="J178" s="296" t="str">
        <f t="shared" si="31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2"/>
        <v/>
      </c>
      <c r="CK178" s="456">
        <f t="shared" si="33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0"/>
        <v>0</v>
      </c>
      <c r="E179" s="81"/>
      <c r="F179" s="82"/>
      <c r="G179" s="82"/>
      <c r="H179" s="110"/>
      <c r="I179" s="258"/>
      <c r="J179" s="296" t="str">
        <f t="shared" si="31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2"/>
        <v/>
      </c>
      <c r="CK179" s="456">
        <f t="shared" si="33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0"/>
        <v>0</v>
      </c>
      <c r="E180" s="81"/>
      <c r="F180" s="82"/>
      <c r="G180" s="82"/>
      <c r="H180" s="110"/>
      <c r="I180" s="258"/>
      <c r="J180" s="296" t="str">
        <f t="shared" si="31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2"/>
        <v/>
      </c>
      <c r="CK180" s="456">
        <f t="shared" si="33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0"/>
        <v>0</v>
      </c>
      <c r="E181" s="144"/>
      <c r="F181" s="139"/>
      <c r="G181" s="139"/>
      <c r="H181" s="203"/>
      <c r="I181" s="261"/>
      <c r="J181" s="296" t="str">
        <f t="shared" si="31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2"/>
        <v/>
      </c>
      <c r="CK181" s="456">
        <f t="shared" si="33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0"/>
        <v>0</v>
      </c>
      <c r="E182" s="144"/>
      <c r="F182" s="139"/>
      <c r="G182" s="139"/>
      <c r="H182" s="203"/>
      <c r="I182" s="261"/>
      <c r="J182" s="296" t="str">
        <f t="shared" si="31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2"/>
        <v/>
      </c>
      <c r="CK182" s="456">
        <f t="shared" si="33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0"/>
        <v>0</v>
      </c>
      <c r="E183" s="144"/>
      <c r="F183" s="139"/>
      <c r="G183" s="139"/>
      <c r="H183" s="203"/>
      <c r="I183" s="261"/>
      <c r="J183" s="296" t="str">
        <f t="shared" si="31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2"/>
        <v/>
      </c>
      <c r="CK183" s="456">
        <f t="shared" si="33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0"/>
        <v>0</v>
      </c>
      <c r="E184" s="144"/>
      <c r="F184" s="139"/>
      <c r="G184" s="139"/>
      <c r="H184" s="203"/>
      <c r="I184" s="261"/>
      <c r="J184" s="296" t="str">
        <f t="shared" si="31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2"/>
        <v/>
      </c>
      <c r="CK184" s="456">
        <f t="shared" si="33"/>
        <v>0</v>
      </c>
    </row>
    <row r="185" spans="1:89" ht="15" customHeight="1" x14ac:dyDescent="0.25">
      <c r="A185" s="62"/>
      <c r="B185" s="667" t="s">
        <v>60</v>
      </c>
      <c r="C185" s="669" t="s">
        <v>61</v>
      </c>
      <c r="D185" s="554">
        <f t="shared" si="30"/>
        <v>0</v>
      </c>
      <c r="E185" s="558"/>
      <c r="F185" s="53"/>
      <c r="G185" s="53"/>
      <c r="H185" s="559"/>
      <c r="I185" s="583"/>
      <c r="J185" s="296" t="str">
        <f t="shared" si="31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2"/>
        <v/>
      </c>
      <c r="CK185" s="456">
        <f t="shared" si="33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0"/>
        <v>0</v>
      </c>
      <c r="E186" s="109"/>
      <c r="F186" s="82"/>
      <c r="G186" s="82"/>
      <c r="H186" s="110"/>
      <c r="I186" s="258"/>
      <c r="J186" s="296" t="str">
        <f t="shared" si="31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2"/>
        <v/>
      </c>
      <c r="CK186" s="456">
        <f t="shared" si="33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0"/>
        <v>0</v>
      </c>
      <c r="E187" s="118"/>
      <c r="F187" s="116"/>
      <c r="G187" s="116"/>
      <c r="H187" s="119"/>
      <c r="I187" s="264"/>
      <c r="J187" s="296" t="str">
        <f t="shared" si="31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2"/>
        <v/>
      </c>
      <c r="CK187" s="456">
        <f t="shared" si="33"/>
        <v>0</v>
      </c>
    </row>
    <row r="188" spans="1:89" ht="15" customHeight="1" x14ac:dyDescent="0.25">
      <c r="A188" s="62"/>
      <c r="B188" s="667" t="s">
        <v>64</v>
      </c>
      <c r="C188" s="553" t="s">
        <v>65</v>
      </c>
      <c r="D188" s="657">
        <f t="shared" si="30"/>
        <v>0</v>
      </c>
      <c r="E188" s="548"/>
      <c r="F188" s="53"/>
      <c r="G188" s="53"/>
      <c r="H188" s="559"/>
      <c r="I188" s="583"/>
      <c r="J188" s="296" t="str">
        <f t="shared" si="31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2"/>
        <v/>
      </c>
      <c r="CK188" s="456">
        <f t="shared" si="33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0"/>
        <v>0</v>
      </c>
      <c r="E189" s="81"/>
      <c r="F189" s="82"/>
      <c r="G189" s="82"/>
      <c r="H189" s="110"/>
      <c r="I189" s="258"/>
      <c r="J189" s="296" t="str">
        <f t="shared" si="31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2"/>
        <v/>
      </c>
      <c r="CK189" s="456">
        <f t="shared" si="33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0"/>
        <v>0</v>
      </c>
      <c r="E190" s="115"/>
      <c r="F190" s="116"/>
      <c r="G190" s="116"/>
      <c r="H190" s="119"/>
      <c r="I190" s="264"/>
      <c r="J190" s="296" t="str">
        <f t="shared" si="31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2"/>
        <v/>
      </c>
      <c r="CK190" s="456">
        <f t="shared" si="33"/>
        <v>0</v>
      </c>
    </row>
    <row r="191" spans="1:89" ht="15" customHeight="1" x14ac:dyDescent="0.25">
      <c r="A191" s="62"/>
      <c r="B191" s="623" t="s">
        <v>67</v>
      </c>
      <c r="C191" s="671"/>
      <c r="D191" s="705">
        <f t="shared" si="30"/>
        <v>0</v>
      </c>
      <c r="E191" s="706"/>
      <c r="F191" s="565"/>
      <c r="G191" s="565"/>
      <c r="H191" s="566"/>
      <c r="I191" s="585"/>
      <c r="J191" s="296" t="str">
        <f t="shared" si="31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2"/>
        <v/>
      </c>
      <c r="CK191" s="456">
        <f t="shared" si="33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0"/>
        <v>0</v>
      </c>
      <c r="E192" s="71"/>
      <c r="F192" s="72"/>
      <c r="G192" s="72"/>
      <c r="H192" s="103"/>
      <c r="I192" s="260"/>
      <c r="J192" s="296" t="str">
        <f t="shared" si="31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2"/>
        <v/>
      </c>
      <c r="CK192" s="456">
        <f t="shared" si="33"/>
        <v>0</v>
      </c>
    </row>
    <row r="193" spans="1:89" ht="15" customHeight="1" x14ac:dyDescent="0.25">
      <c r="A193" s="62"/>
      <c r="B193" s="704"/>
      <c r="C193" s="88" t="s">
        <v>70</v>
      </c>
      <c r="D193" s="137">
        <f t="shared" si="30"/>
        <v>0</v>
      </c>
      <c r="E193" s="81"/>
      <c r="F193" s="82"/>
      <c r="G193" s="82"/>
      <c r="H193" s="110"/>
      <c r="I193" s="258"/>
      <c r="J193" s="296" t="str">
        <f t="shared" si="31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2"/>
        <v/>
      </c>
      <c r="CK193" s="456">
        <f t="shared" si="33"/>
        <v>0</v>
      </c>
    </row>
    <row r="194" spans="1:89" ht="15" customHeight="1" x14ac:dyDescent="0.25">
      <c r="A194" s="62"/>
      <c r="B194" s="570" t="s">
        <v>71</v>
      </c>
      <c r="C194" s="570"/>
      <c r="D194" s="137">
        <f t="shared" si="30"/>
        <v>0</v>
      </c>
      <c r="E194" s="81"/>
      <c r="F194" s="82"/>
      <c r="G194" s="82"/>
      <c r="H194" s="110"/>
      <c r="I194" s="258"/>
      <c r="J194" s="296" t="str">
        <f t="shared" si="31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2"/>
        <v/>
      </c>
      <c r="CK194" s="456">
        <f t="shared" si="33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0"/>
        <v>0</v>
      </c>
      <c r="E195" s="81"/>
      <c r="F195" s="82"/>
      <c r="G195" s="82"/>
      <c r="H195" s="110"/>
      <c r="I195" s="258"/>
      <c r="J195" s="296" t="str">
        <f t="shared" si="31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2"/>
        <v/>
      </c>
      <c r="CK195" s="456">
        <f t="shared" si="33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0"/>
        <v>0</v>
      </c>
      <c r="E196" s="144"/>
      <c r="F196" s="139"/>
      <c r="G196" s="139"/>
      <c r="H196" s="203"/>
      <c r="I196" s="261"/>
      <c r="J196" s="296" t="str">
        <f t="shared" si="31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2"/>
        <v/>
      </c>
      <c r="CK196" s="456">
        <f t="shared" si="33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0"/>
        <v>0</v>
      </c>
      <c r="E197" s="144"/>
      <c r="F197" s="139"/>
      <c r="G197" s="139"/>
      <c r="H197" s="203"/>
      <c r="I197" s="261"/>
      <c r="J197" s="296" t="str">
        <f t="shared" si="31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2"/>
        <v/>
      </c>
      <c r="CK197" s="456">
        <f t="shared" si="33"/>
        <v>0</v>
      </c>
    </row>
    <row r="198" spans="1:89" ht="15" customHeight="1" x14ac:dyDescent="0.25">
      <c r="A198" s="62"/>
      <c r="B198" s="667" t="s">
        <v>75</v>
      </c>
      <c r="C198" s="571" t="s">
        <v>76</v>
      </c>
      <c r="D198" s="657">
        <f t="shared" si="30"/>
        <v>0</v>
      </c>
      <c r="E198" s="548"/>
      <c r="F198" s="53"/>
      <c r="G198" s="53"/>
      <c r="H198" s="559"/>
      <c r="I198" s="583"/>
      <c r="J198" s="296" t="str">
        <f t="shared" si="31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2"/>
        <v/>
      </c>
      <c r="CK198" s="456">
        <f t="shared" si="33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0"/>
        <v>0</v>
      </c>
      <c r="E199" s="81"/>
      <c r="F199" s="82"/>
      <c r="G199" s="82"/>
      <c r="H199" s="110"/>
      <c r="I199" s="258"/>
      <c r="J199" s="296" t="str">
        <f t="shared" si="31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2"/>
        <v/>
      </c>
      <c r="CK199" s="456">
        <f t="shared" si="33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0"/>
        <v>0</v>
      </c>
      <c r="E200" s="144"/>
      <c r="F200" s="139"/>
      <c r="G200" s="139"/>
      <c r="H200" s="203"/>
      <c r="I200" s="261"/>
      <c r="J200" s="296" t="str">
        <f t="shared" si="31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2"/>
        <v/>
      </c>
      <c r="CK200" s="456">
        <f t="shared" si="33"/>
        <v>0</v>
      </c>
    </row>
    <row r="201" spans="1:89" ht="15" customHeight="1" x14ac:dyDescent="0.25">
      <c r="A201" s="62"/>
      <c r="B201" s="573" t="s">
        <v>81</v>
      </c>
      <c r="C201" s="574"/>
      <c r="D201" s="554">
        <f t="shared" si="30"/>
        <v>0</v>
      </c>
      <c r="E201" s="548"/>
      <c r="F201" s="53"/>
      <c r="G201" s="53"/>
      <c r="H201" s="586"/>
      <c r="I201" s="583"/>
      <c r="J201" s="296" t="str">
        <f t="shared" si="31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2"/>
        <v/>
      </c>
      <c r="CK201" s="456">
        <f t="shared" si="33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0"/>
        <v>0</v>
      </c>
      <c r="E202" s="90"/>
      <c r="F202" s="91"/>
      <c r="G202" s="91"/>
      <c r="H202" s="272"/>
      <c r="I202" s="259"/>
      <c r="J202" s="296" t="str">
        <f t="shared" si="31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2"/>
        <v/>
      </c>
      <c r="CK202" s="456">
        <f t="shared" si="33"/>
        <v>0</v>
      </c>
    </row>
    <row r="203" spans="1:89" ht="15" customHeight="1" x14ac:dyDescent="0.25">
      <c r="A203" s="87"/>
      <c r="B203" s="716" t="s">
        <v>4</v>
      </c>
      <c r="C203" s="617"/>
      <c r="D203" s="705">
        <f t="shared" si="30"/>
        <v>0</v>
      </c>
      <c r="E203" s="707">
        <f>SUM(E171:E202)</f>
        <v>0</v>
      </c>
      <c r="F203" s="626">
        <f>SUM(F171:F202)</f>
        <v>0</v>
      </c>
      <c r="G203" s="626">
        <f>SUM(G171:G202)</f>
        <v>0</v>
      </c>
      <c r="H203" s="638">
        <f>SUM(H171:H202)</f>
        <v>0</v>
      </c>
      <c r="I203" s="618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680"/>
      <c r="G204" s="680" t="s">
        <v>209</v>
      </c>
      <c r="H204" s="717"/>
      <c r="I204" s="717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ht="15" customHeight="1" x14ac:dyDescent="0.25">
      <c r="A205" s="718" t="s">
        <v>210</v>
      </c>
      <c r="B205" s="699" t="s">
        <v>211</v>
      </c>
      <c r="C205" s="700" t="s">
        <v>4</v>
      </c>
      <c r="D205" s="512"/>
      <c r="E205" s="695"/>
      <c r="F205" s="619" t="s">
        <v>212</v>
      </c>
      <c r="G205" s="644"/>
      <c r="H205" s="644"/>
      <c r="I205" s="644"/>
      <c r="J205" s="644"/>
      <c r="K205" s="644"/>
      <c r="L205" s="644"/>
      <c r="M205" s="644"/>
      <c r="N205" s="644"/>
      <c r="O205" s="644"/>
      <c r="P205" s="644"/>
      <c r="Q205" s="644"/>
      <c r="R205" s="644"/>
      <c r="S205" s="644"/>
      <c r="T205" s="644"/>
      <c r="U205" s="644"/>
      <c r="V205" s="644"/>
      <c r="W205" s="644"/>
      <c r="X205" s="644"/>
      <c r="Y205" s="644"/>
      <c r="Z205" s="644"/>
      <c r="AA205" s="644"/>
      <c r="AB205" s="644"/>
      <c r="AC205" s="644"/>
      <c r="AD205" s="644"/>
      <c r="AE205" s="644"/>
      <c r="AF205" s="644"/>
      <c r="AG205" s="639"/>
      <c r="AH205" s="701" t="s">
        <v>213</v>
      </c>
      <c r="AI205" s="515"/>
    </row>
    <row r="206" spans="1:89" ht="15" customHeight="1" x14ac:dyDescent="0.25">
      <c r="A206" s="718"/>
      <c r="B206" s="516"/>
      <c r="C206" s="517"/>
      <c r="D206" s="518"/>
      <c r="E206" s="422"/>
      <c r="F206" s="619" t="s">
        <v>21</v>
      </c>
      <c r="G206" s="645"/>
      <c r="H206" s="620" t="s">
        <v>22</v>
      </c>
      <c r="I206" s="686"/>
      <c r="J206" s="620" t="s">
        <v>23</v>
      </c>
      <c r="K206" s="686"/>
      <c r="L206" s="620" t="s">
        <v>24</v>
      </c>
      <c r="M206" s="686"/>
      <c r="N206" s="620" t="s">
        <v>25</v>
      </c>
      <c r="O206" s="686"/>
      <c r="P206" s="620" t="s">
        <v>26</v>
      </c>
      <c r="Q206" s="686"/>
      <c r="R206" s="620" t="s">
        <v>27</v>
      </c>
      <c r="S206" s="686"/>
      <c r="T206" s="620" t="s">
        <v>28</v>
      </c>
      <c r="U206" s="686"/>
      <c r="V206" s="620" t="s">
        <v>29</v>
      </c>
      <c r="W206" s="686"/>
      <c r="X206" s="620" t="s">
        <v>30</v>
      </c>
      <c r="Y206" s="686"/>
      <c r="Z206" s="620" t="s">
        <v>31</v>
      </c>
      <c r="AA206" s="686"/>
      <c r="AB206" s="620" t="s">
        <v>32</v>
      </c>
      <c r="AC206" s="686"/>
      <c r="AD206" s="620" t="s">
        <v>33</v>
      </c>
      <c r="AE206" s="686"/>
      <c r="AF206" s="620" t="s">
        <v>214</v>
      </c>
      <c r="AG206" s="621"/>
      <c r="AH206" s="519"/>
    </row>
    <row r="207" spans="1:89" ht="15" customHeight="1" x14ac:dyDescent="0.25">
      <c r="A207" s="718"/>
      <c r="B207" s="520"/>
      <c r="C207" s="719" t="s">
        <v>215</v>
      </c>
      <c r="D207" s="622" t="s">
        <v>53</v>
      </c>
      <c r="E207" s="687" t="s">
        <v>52</v>
      </c>
      <c r="F207" s="720" t="s">
        <v>53</v>
      </c>
      <c r="G207" s="687" t="s">
        <v>52</v>
      </c>
      <c r="H207" s="720" t="s">
        <v>53</v>
      </c>
      <c r="I207" s="687" t="s">
        <v>52</v>
      </c>
      <c r="J207" s="720" t="s">
        <v>53</v>
      </c>
      <c r="K207" s="687" t="s">
        <v>52</v>
      </c>
      <c r="L207" s="720" t="s">
        <v>53</v>
      </c>
      <c r="M207" s="687" t="s">
        <v>52</v>
      </c>
      <c r="N207" s="720" t="s">
        <v>53</v>
      </c>
      <c r="O207" s="687" t="s">
        <v>52</v>
      </c>
      <c r="P207" s="720" t="s">
        <v>53</v>
      </c>
      <c r="Q207" s="687" t="s">
        <v>52</v>
      </c>
      <c r="R207" s="720" t="s">
        <v>53</v>
      </c>
      <c r="S207" s="687" t="s">
        <v>52</v>
      </c>
      <c r="T207" s="720" t="s">
        <v>53</v>
      </c>
      <c r="U207" s="687" t="s">
        <v>52</v>
      </c>
      <c r="V207" s="720" t="s">
        <v>53</v>
      </c>
      <c r="W207" s="687" t="s">
        <v>52</v>
      </c>
      <c r="X207" s="720" t="s">
        <v>53</v>
      </c>
      <c r="Y207" s="687" t="s">
        <v>52</v>
      </c>
      <c r="Z207" s="720" t="s">
        <v>53</v>
      </c>
      <c r="AA207" s="687" t="s">
        <v>52</v>
      </c>
      <c r="AB207" s="720" t="s">
        <v>53</v>
      </c>
      <c r="AC207" s="687" t="s">
        <v>52</v>
      </c>
      <c r="AD207" s="720" t="s">
        <v>53</v>
      </c>
      <c r="AE207" s="687" t="s">
        <v>52</v>
      </c>
      <c r="AF207" s="720" t="s">
        <v>53</v>
      </c>
      <c r="AG207" s="640" t="s">
        <v>52</v>
      </c>
      <c r="AH207" s="524"/>
    </row>
    <row r="208" spans="1:89" ht="15" customHeight="1" x14ac:dyDescent="0.25">
      <c r="A208" s="703" t="s">
        <v>116</v>
      </c>
      <c r="B208" s="547" t="s">
        <v>216</v>
      </c>
      <c r="C208" s="721">
        <f>SUM(D208:E208)</f>
        <v>0</v>
      </c>
      <c r="D208" s="528">
        <f t="shared" ref="D208:E215" si="34">+F208+H208+J208+L208+N208+P208+R208+T208+V208+X208+Z208+AB208+AD208+AF208</f>
        <v>0</v>
      </c>
      <c r="E208" s="529">
        <f t="shared" si="34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5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4" si="36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722">
        <f t="shared" ref="C209:C214" si="37">SUM(D209:E209)</f>
        <v>0</v>
      </c>
      <c r="D209" s="533">
        <f t="shared" si="34"/>
        <v>0</v>
      </c>
      <c r="E209" s="534">
        <f t="shared" si="34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5"/>
        <v/>
      </c>
      <c r="CA209" s="58" t="str">
        <f t="shared" ref="CA209:CA214" si="38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36"/>
        <v>0</v>
      </c>
    </row>
    <row r="210" spans="1:89" ht="15" customHeight="1" x14ac:dyDescent="0.25">
      <c r="A210" s="530"/>
      <c r="B210" s="70" t="s">
        <v>218</v>
      </c>
      <c r="C210" s="722">
        <f t="shared" si="37"/>
        <v>0</v>
      </c>
      <c r="D210" s="533">
        <f t="shared" si="34"/>
        <v>0</v>
      </c>
      <c r="E210" s="534">
        <f t="shared" si="34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5"/>
        <v/>
      </c>
      <c r="CA210" s="58" t="str">
        <f t="shared" si="38"/>
        <v/>
      </c>
      <c r="CK210" s="60">
        <f t="shared" si="36"/>
        <v>0</v>
      </c>
    </row>
    <row r="211" spans="1:89" ht="15" customHeight="1" x14ac:dyDescent="0.25">
      <c r="A211" s="530"/>
      <c r="B211" s="535" t="s">
        <v>219</v>
      </c>
      <c r="C211" s="722">
        <f t="shared" si="37"/>
        <v>0</v>
      </c>
      <c r="D211" s="533">
        <f t="shared" si="34"/>
        <v>0</v>
      </c>
      <c r="E211" s="534">
        <f t="shared" si="34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5"/>
        <v/>
      </c>
      <c r="CA211" s="58" t="str">
        <f t="shared" si="38"/>
        <v/>
      </c>
      <c r="CK211" s="60">
        <f t="shared" si="36"/>
        <v>0</v>
      </c>
    </row>
    <row r="212" spans="1:89" ht="15" customHeight="1" x14ac:dyDescent="0.25">
      <c r="A212" s="530"/>
      <c r="B212" s="531" t="s">
        <v>220</v>
      </c>
      <c r="C212" s="536">
        <f t="shared" si="37"/>
        <v>0</v>
      </c>
      <c r="D212" s="528">
        <f t="shared" si="34"/>
        <v>0</v>
      </c>
      <c r="E212" s="529">
        <f t="shared" si="34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5"/>
        <v/>
      </c>
      <c r="CA212" s="58" t="str">
        <f t="shared" si="38"/>
        <v/>
      </c>
      <c r="CK212" s="60">
        <f t="shared" si="36"/>
        <v>0</v>
      </c>
    </row>
    <row r="213" spans="1:89" ht="15" customHeight="1" x14ac:dyDescent="0.25">
      <c r="A213" s="537"/>
      <c r="B213" s="538" t="s">
        <v>221</v>
      </c>
      <c r="C213" s="536">
        <f t="shared" si="37"/>
        <v>0</v>
      </c>
      <c r="D213" s="528">
        <f t="shared" si="34"/>
        <v>0</v>
      </c>
      <c r="E213" s="529">
        <f t="shared" si="34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5"/>
        <v/>
      </c>
      <c r="CA213" s="58" t="str">
        <f t="shared" si="38"/>
        <v/>
      </c>
      <c r="CK213" s="60">
        <f t="shared" si="36"/>
        <v>0</v>
      </c>
    </row>
    <row r="214" spans="1:89" ht="15" customHeight="1" x14ac:dyDescent="0.25">
      <c r="A214" s="723" t="s">
        <v>222</v>
      </c>
      <c r="B214" s="724" t="s">
        <v>223</v>
      </c>
      <c r="C214" s="725">
        <f t="shared" si="37"/>
        <v>0</v>
      </c>
      <c r="D214" s="726">
        <f t="shared" si="34"/>
        <v>0</v>
      </c>
      <c r="E214" s="727">
        <f t="shared" si="34"/>
        <v>0</v>
      </c>
      <c r="F214" s="728"/>
      <c r="G214" s="54"/>
      <c r="H214" s="728"/>
      <c r="I214" s="54"/>
      <c r="J214" s="728"/>
      <c r="K214" s="54"/>
      <c r="L214" s="728"/>
      <c r="M214" s="54"/>
      <c r="N214" s="728"/>
      <c r="O214" s="54"/>
      <c r="P214" s="728"/>
      <c r="Q214" s="54"/>
      <c r="R214" s="728"/>
      <c r="S214" s="54"/>
      <c r="T214" s="728"/>
      <c r="U214" s="54"/>
      <c r="V214" s="728"/>
      <c r="W214" s="54"/>
      <c r="X214" s="728"/>
      <c r="Y214" s="54"/>
      <c r="Z214" s="728"/>
      <c r="AA214" s="54"/>
      <c r="AB214" s="728"/>
      <c r="AC214" s="54"/>
      <c r="AD214" s="728"/>
      <c r="AE214" s="54"/>
      <c r="AF214" s="728"/>
      <c r="AG214" s="65"/>
      <c r="AH214" s="729"/>
      <c r="AI214" s="314" t="str">
        <f t="shared" si="35"/>
        <v/>
      </c>
      <c r="CA214" s="58" t="str">
        <f t="shared" si="38"/>
        <v/>
      </c>
      <c r="CK214" s="60">
        <f t="shared" si="36"/>
        <v>0</v>
      </c>
    </row>
    <row r="215" spans="1:89" x14ac:dyDescent="0.25">
      <c r="A215" s="723"/>
      <c r="B215" s="538" t="s">
        <v>224</v>
      </c>
      <c r="C215" s="543">
        <f>SUM(D215:E215)</f>
        <v>0</v>
      </c>
      <c r="D215" s="544">
        <f t="shared" si="34"/>
        <v>0</v>
      </c>
      <c r="E215" s="545">
        <f t="shared" si="34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>IF(AND($C215&lt;&gt;0,AH215=""),"* No olvide ingresar la variable "&amp;AH$205&amp;""&amp;" (Digite CERO si no tiene).  ",IF(AH215&gt;$C215,"* La variable Beneficiarios no puede superar el Total Ambos Sexos. ",""))</f>
        <v/>
      </c>
      <c r="CK215" s="60">
        <f>IF(AND($C215&lt;&gt;0,AH215=""),1,IF(AH215&gt;$C215,1,0))</f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48</v>
      </c>
      <c r="B249" s="546">
        <f>SUM(CK11:CP215)</f>
        <v>0</v>
      </c>
    </row>
  </sheetData>
  <mergeCells count="160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H52" xr:uid="{112C1E8B-BC50-4674-82E9-C5A654EA0463}">
      <formula1>0</formula1>
      <formula2>9.99999999999999E+37</formula2>
    </dataValidation>
    <dataValidation type="whole" allowBlank="1" showInputMessage="1" showErrorMessage="1" sqref="E153:R168" xr:uid="{4C39443D-6889-4324-9BBA-32A92A73EDD9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AG10 B22:B24 B26:B40 B45:B47 A8:A56 B90:B92 C71:C94 H105 A99:A105 B98:C104 CC148:CF149 F99:H104 D113:H115 B111:C111 B107:C109 Q148:BZ149 C51:C64 B53:B65 B67:C69" xr:uid="{1D10BCBC-7BAB-4662-BD1A-7303BCA0D259}"/>
    <dataValidation type="whole" operator="greaterThanOrEqual" allowBlank="1" showInputMessage="1" showErrorMessage="1" error="Valor no Permitido" sqref="D101:D103 B133:D133 D111:D112 B148:H149 E53:AH53 D107:D109 D11:D53 C208:AH215 D171:I203 B143:M144 B137:I139 D122:L130 D116:W118 D56:I98" xr:uid="{24696390-0BD9-4A26-8AD7-132A4B00FA6E}">
      <formula1>0</formula1>
    </dataValidation>
    <dataValidation type="whole" operator="greaterThanOrEqual" allowBlank="1" showInputMessage="1" showErrorMessage="1" sqref="D153:D168 E107:H109 E111:H112" xr:uid="{6BE64620-3253-474A-ABBE-EBF7A2BB52BB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C1B9A-92FC-4DF0-8F45-929A73FA1554}">
  <dimension ref="A1:CP249"/>
  <sheetViews>
    <sheetView workbookViewId="0">
      <selection activeCell="A6" sqref="A6:X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77" width="0" hidden="1" customWidth="1"/>
    <col min="78" max="94" width="11.42578125" hidden="1" customWidth="1"/>
    <col min="95" max="96" width="0" hidden="1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",[3]NOMBRE!B2, " (",[3]NOMBRE!C2,[3]NOMBRE!D2,[3]NOMBRE!E2,[3]NOMBRE!F2,[3]NOMBRE!G2,")")</f>
        <v>COMUNA: LINARES (07401)</v>
      </c>
    </row>
    <row r="3" spans="1:94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94" x14ac:dyDescent="0.25">
      <c r="A4" s="1" t="str">
        <f>CONCATENATE("MES: ",[3]NOMBRE!B6, " (",[3]NOMBRE!C6,[3]NOMBRE!D6,")")</f>
        <v>MES: FEBRERO (02)</v>
      </c>
    </row>
    <row r="5" spans="1:94" x14ac:dyDescent="0.25">
      <c r="A5" s="1" t="str">
        <f>CONCATENATE("AÑO: ",[3]NOMBRE!B7)</f>
        <v>AÑO: 2025</v>
      </c>
    </row>
    <row r="6" spans="1:94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4" s="8" customFormat="1" ht="51.75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4" s="23" customFormat="1" ht="15" customHeight="1" x14ac:dyDescent="0.15">
      <c r="A9" s="730" t="s">
        <v>3</v>
      </c>
      <c r="B9" s="10"/>
      <c r="C9" s="731"/>
      <c r="D9" s="732" t="s">
        <v>4</v>
      </c>
      <c r="E9" s="733" t="s">
        <v>5</v>
      </c>
      <c r="F9" s="734"/>
      <c r="G9" s="734"/>
      <c r="H9" s="734"/>
      <c r="I9" s="735"/>
      <c r="J9" s="736" t="s">
        <v>6</v>
      </c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8"/>
      <c r="Y9" s="737" t="s">
        <v>7</v>
      </c>
      <c r="Z9" s="737"/>
      <c r="AA9" s="738"/>
      <c r="AB9" s="739" t="s">
        <v>8</v>
      </c>
      <c r="AC9" s="740" t="s">
        <v>9</v>
      </c>
      <c r="AD9" s="740" t="s">
        <v>10</v>
      </c>
      <c r="AE9" s="741" t="s">
        <v>11</v>
      </c>
      <c r="AF9" s="734" t="s">
        <v>12</v>
      </c>
      <c r="AG9" s="735"/>
      <c r="AH9" s="742" t="s">
        <v>13</v>
      </c>
    </row>
    <row r="10" spans="1:94" s="23" customFormat="1" ht="29.25" customHeight="1" x14ac:dyDescent="0.15">
      <c r="A10" s="24"/>
      <c r="B10" s="25"/>
      <c r="C10" s="26"/>
      <c r="D10" s="27"/>
      <c r="E10" s="743" t="s">
        <v>15</v>
      </c>
      <c r="F10" s="744" t="s">
        <v>16</v>
      </c>
      <c r="G10" s="744" t="s">
        <v>17</v>
      </c>
      <c r="H10" s="745" t="s">
        <v>18</v>
      </c>
      <c r="I10" s="746" t="s">
        <v>19</v>
      </c>
      <c r="J10" s="747" t="s">
        <v>20</v>
      </c>
      <c r="K10" s="745" t="s">
        <v>21</v>
      </c>
      <c r="L10" s="745" t="s">
        <v>22</v>
      </c>
      <c r="M10" s="745" t="s">
        <v>23</v>
      </c>
      <c r="N10" s="745" t="s">
        <v>24</v>
      </c>
      <c r="O10" s="745" t="s">
        <v>25</v>
      </c>
      <c r="P10" s="745" t="s">
        <v>26</v>
      </c>
      <c r="Q10" s="745" t="s">
        <v>27</v>
      </c>
      <c r="R10" s="745" t="s">
        <v>28</v>
      </c>
      <c r="S10" s="745" t="s">
        <v>29</v>
      </c>
      <c r="T10" s="745" t="s">
        <v>30</v>
      </c>
      <c r="U10" s="745" t="s">
        <v>31</v>
      </c>
      <c r="V10" s="745" t="s">
        <v>32</v>
      </c>
      <c r="W10" s="745" t="s">
        <v>33</v>
      </c>
      <c r="X10" s="748" t="s">
        <v>34</v>
      </c>
      <c r="Y10" s="749" t="s">
        <v>35</v>
      </c>
      <c r="Z10" s="750" t="s">
        <v>36</v>
      </c>
      <c r="AA10" s="748" t="s">
        <v>37</v>
      </c>
      <c r="AB10" s="36"/>
      <c r="AC10" s="37"/>
      <c r="AD10" s="37"/>
      <c r="AE10" s="38"/>
      <c r="AF10" s="747" t="s">
        <v>38</v>
      </c>
      <c r="AG10" s="39" t="s">
        <v>39</v>
      </c>
      <c r="AH10" s="40"/>
    </row>
    <row r="11" spans="1:94" s="23" customFormat="1" ht="15" customHeight="1" x14ac:dyDescent="0.25">
      <c r="A11" s="751" t="s">
        <v>40</v>
      </c>
      <c r="B11" s="752" t="s">
        <v>41</v>
      </c>
      <c r="C11" s="753"/>
      <c r="D11" s="754">
        <f>SUM(E11:G11)</f>
        <v>0</v>
      </c>
      <c r="E11" s="755"/>
      <c r="F11" s="756"/>
      <c r="G11" s="756"/>
      <c r="H11" s="757"/>
      <c r="I11" s="758"/>
      <c r="J11" s="757"/>
      <c r="K11" s="759"/>
      <c r="L11" s="759"/>
      <c r="M11" s="760"/>
      <c r="N11" s="760"/>
      <c r="O11" s="760"/>
      <c r="P11" s="760"/>
      <c r="Q11" s="760"/>
      <c r="R11" s="760"/>
      <c r="S11" s="760"/>
      <c r="T11" s="760"/>
      <c r="U11" s="760"/>
      <c r="V11" s="760"/>
      <c r="W11" s="760"/>
      <c r="X11" s="760"/>
      <c r="Y11" s="761"/>
      <c r="Z11" s="759"/>
      <c r="AA11" s="762"/>
      <c r="AB11" s="763"/>
      <c r="AC11" s="53"/>
      <c r="AD11" s="53"/>
      <c r="AE11" s="54"/>
      <c r="AF11" s="728"/>
      <c r="AG11" s="729"/>
      <c r="AH11" s="729"/>
      <c r="AI11" t="str">
        <f>CA11&amp;CB11&amp;CC11&amp;CD11&amp;CE11&amp;CF11</f>
        <v/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 s="57"/>
      <c r="CB11" s="58" t="str">
        <f>IF(AND($D11&lt;&gt;0,AC11=""),"* No olvide ingresar la variable "&amp;AC$9&amp;""&amp;" (Digite CERO si no tiene).  ",IF(AC11&gt;$D11,"* La variable Pueblos Originarios no puede superar el Total. ",""))</f>
        <v/>
      </c>
      <c r="CC11" s="58" t="str">
        <f>IF(AND($D11&lt;&gt;0,AD11=""),"* No olvide ingresar la variable "&amp;AD$9&amp;""&amp;" (Digite CERO si no tiene).  ",IF(AD11&gt;$D11,"* La variable Migrantes no puede superar el Total. ",""))</f>
        <v/>
      </c>
      <c r="CD11" s="58" t="str">
        <f>IF(AND($D11&lt;&gt;0,AE11=""),"* No olvide ingresar la variable "&amp;AE$9&amp;""&amp;" (Digite CERO si no tiene).  ",IF(AE11&gt;$D11,"* La variable Espacios Amigables/ Adolescentes no puede superar el Total. ",""))</f>
        <v/>
      </c>
      <c r="CE11" s="58" t="str">
        <f>IF(AND(D11&gt;0,OR(AF11="",AG11="",))," * No olvide digitar la variable TRANS Masculino/Femenino (Digite CERO si no tiene). ",IF(AF11+AG11&gt;$D11,"* La suma de TRANS Masculino + Femenino no puede superar el Total. ",""))</f>
        <v/>
      </c>
      <c r="CF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J11" s="59"/>
      <c r="CK11" s="57"/>
      <c r="CL11" s="60">
        <f>IF(AND($D11&lt;&gt;0,AC11=""),1,IF(AC11&gt;$D11,1,0))</f>
        <v>0</v>
      </c>
      <c r="CM11" s="60">
        <f>IF(AND($D11&lt;&gt;0,AD11=""),1,IF(AD11&gt;$D11,1,0))</f>
        <v>0</v>
      </c>
      <c r="CN11" s="60">
        <f>IF(AND($D11&lt;&gt;0,AE11=""),1,IF(AE11&gt;$D11,1,0))</f>
        <v>0</v>
      </c>
      <c r="CO11" s="60">
        <f>IF(AND(D11&gt;0,OR(AF11="",AG11="",)),1,IF(AF11+AG11&gt;$D11,1,0))</f>
        <v>0</v>
      </c>
      <c r="CP11" s="61">
        <f>IF(AND(D11&gt;0,AH11=""),1,IF(AH11&gt;$D11,1,0))</f>
        <v>0</v>
      </c>
    </row>
    <row r="12" spans="1:94" s="23" customFormat="1" ht="21" x14ac:dyDescent="0.25">
      <c r="A12" s="62"/>
      <c r="B12" s="751" t="s">
        <v>42</v>
      </c>
      <c r="C12" s="764" t="s">
        <v>43</v>
      </c>
      <c r="D12" s="765">
        <f>SUM(E12:X12)</f>
        <v>0</v>
      </c>
      <c r="E12" s="728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766"/>
      <c r="Z12" s="66"/>
      <c r="AA12" s="67"/>
      <c r="AB12" s="767"/>
      <c r="AC12" s="53"/>
      <c r="AD12" s="53"/>
      <c r="AE12" s="54"/>
      <c r="AF12" s="728"/>
      <c r="AG12" s="729"/>
      <c r="AH12" s="729"/>
      <c r="AI12" t="str">
        <f t="shared" ref="AI12:AI51" si="0">CA12&amp;CB12&amp;CC12&amp;CD12&amp;CE12&amp;CF12</f>
        <v/>
      </c>
      <c r="CA12" s="58" t="str">
        <f>IF(AND($D12&lt;&gt;0,AB12=""),"* No olvide ingresar la columna "&amp;AB$9&amp;""&amp;" (Digite CERO si no tiene).  ",IF(AB12&gt;$D12,"* El Número de Familias en Riesgo no puede superar el Total. ",""))</f>
        <v/>
      </c>
      <c r="CB12" s="58" t="str">
        <f t="shared" ref="CB12:CB51" si="1">IF(AND($D12&lt;&gt;0,AC12=""),"* No olvide ingresar la variable "&amp;AC$9&amp;""&amp;" (Digite CERO si no tiene).  ",IF(AC12&gt;$D12,"* La variable Pueblos Originarios no puede superar el Total. ",""))</f>
        <v/>
      </c>
      <c r="CC12" s="58" t="str">
        <f t="shared" ref="CC12:CC52" si="2">IF(AND($D12&lt;&gt;0,AD12=""),"* No olvide ingresar la variable "&amp;AD$9&amp;""&amp;" (Digite CERO si no tiene).  ",IF(AD12&gt;$D12,"* La variable Migrantes no puede superar el Total. ",""))</f>
        <v/>
      </c>
      <c r="CD12" s="58" t="str">
        <f t="shared" ref="CD12:CD52" si="3">IF(AND($D12&lt;&gt;0,AE12=""),"* No olvide ingresar la variable "&amp;AE$9&amp;""&amp;" (Digite CERO si no tiene).  ",IF(AE12&gt;$D12,"* La variable Espacios Amigables/ Adolescentes no puede superar el Total. ",""))</f>
        <v/>
      </c>
      <c r="CE12" s="58" t="str">
        <f t="shared" ref="CE12:CE52" si="4">IF(AND(D12&gt;0,OR(AF12="",AG12="",))," * No olvide digitar la variable TRANS Masculino/Femenino (Digite CERO si no tiene). ",IF(AF12+AG12&gt;$D12,"* La suma de TRANS Masculino + Femenino no puede superar el Total. ",""))</f>
        <v/>
      </c>
      <c r="CF12" s="58" t="str">
        <f t="shared" ref="CF12:CF52" si="5">IF(AND(D12&gt;0,AH12=""),"* No olvide digitar la variable Niños, niñas, adolescentes y jóvenes SENAME (Digite CERO si no tiene). ",IF(AH12&gt;$D12,"* La suma de Niños, niñas, adolescentes y jóvenes SENAME no puede superar el Total. ",""))</f>
        <v/>
      </c>
      <c r="CJ12" s="59"/>
      <c r="CK12" s="60">
        <f>IF(AND($D12&lt;&gt;0,AB12=""),1,IF(AB12&gt;$D12,1,0))</f>
        <v>0</v>
      </c>
      <c r="CL12" s="60">
        <f t="shared" ref="CL12:CN45" si="6">IF(AND($D12&lt;&gt;0,AC12=""),1,IF(AC12&gt;$D12,1,0))</f>
        <v>0</v>
      </c>
      <c r="CM12" s="60">
        <f t="shared" si="6"/>
        <v>0</v>
      </c>
      <c r="CN12" s="60">
        <f t="shared" si="6"/>
        <v>0</v>
      </c>
      <c r="CO12" s="60">
        <f t="shared" ref="CO12:CO52" si="7">IF(AND(D12&gt;0,OR(AF12="",AG12="",)),1,IF(AF12+AG12&gt;$D12,1,0))</f>
        <v>0</v>
      </c>
      <c r="CP12" s="61">
        <f t="shared" ref="CP12:CP52" si="8">IF(AND(D12&gt;0,AH12=""),1,IF(AH12&gt;$D12,1,0))</f>
        <v>0</v>
      </c>
    </row>
    <row r="13" spans="1:94" s="23" customFormat="1" ht="15" customHeight="1" x14ac:dyDescent="0.25">
      <c r="A13" s="62"/>
      <c r="B13" s="62"/>
      <c r="C13" s="69" t="s">
        <v>44</v>
      </c>
      <c r="D13" s="70">
        <f t="shared" ref="D13:D21" si="9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t="str">
        <f t="shared" si="0"/>
        <v/>
      </c>
      <c r="CA13" s="58" t="str">
        <f t="shared" ref="CA13:CA50" si="10">IF(AND($D13&lt;&gt;0,AB13=""),"* No olvide ingresar la columna "&amp;AB$9&amp;""&amp;" (Digite CERO si no tiene).  ",IF(AB13&gt;$D13,"* El Número de Familias en Riesgo no puede superar el Total. ",""))</f>
        <v/>
      </c>
      <c r="CB13" s="58" t="str">
        <f t="shared" si="1"/>
        <v/>
      </c>
      <c r="CC13" s="58" t="str">
        <f t="shared" si="2"/>
        <v/>
      </c>
      <c r="CD13" s="58" t="str">
        <f t="shared" si="3"/>
        <v/>
      </c>
      <c r="CE13" s="58" t="str">
        <f t="shared" si="4"/>
        <v/>
      </c>
      <c r="CF13" s="58" t="str">
        <f t="shared" si="5"/>
        <v/>
      </c>
      <c r="CJ13" s="59"/>
      <c r="CK13" s="60">
        <f t="shared" ref="CK13:CN46" si="11">IF(AND($D13&lt;&gt;0,AB13=""),1,IF(AB13&gt;$D13,1,0))</f>
        <v>0</v>
      </c>
      <c r="CL13" s="60">
        <f t="shared" si="6"/>
        <v>0</v>
      </c>
      <c r="CM13" s="60">
        <f t="shared" si="6"/>
        <v>0</v>
      </c>
      <c r="CN13" s="60">
        <f t="shared" si="6"/>
        <v>0</v>
      </c>
      <c r="CO13" s="60">
        <f t="shared" si="7"/>
        <v>0</v>
      </c>
      <c r="CP13" s="61">
        <f t="shared" si="8"/>
        <v>0</v>
      </c>
    </row>
    <row r="14" spans="1:94" s="23" customFormat="1" ht="15" customHeight="1" x14ac:dyDescent="0.25">
      <c r="A14" s="62"/>
      <c r="B14" s="62"/>
      <c r="C14" s="80" t="s">
        <v>45</v>
      </c>
      <c r="D14" s="70">
        <f t="shared" si="9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t="str">
        <f t="shared" si="0"/>
        <v/>
      </c>
      <c r="CA14" s="58" t="str">
        <f t="shared" si="10"/>
        <v/>
      </c>
      <c r="CB14" s="58" t="str">
        <f t="shared" si="1"/>
        <v/>
      </c>
      <c r="CC14" s="58" t="str">
        <f t="shared" si="2"/>
        <v/>
      </c>
      <c r="CD14" s="58" t="str">
        <f t="shared" si="3"/>
        <v/>
      </c>
      <c r="CE14" s="58" t="str">
        <f t="shared" si="4"/>
        <v/>
      </c>
      <c r="CF14" s="58" t="str">
        <f t="shared" si="5"/>
        <v/>
      </c>
      <c r="CJ14" s="59"/>
      <c r="CK14" s="60">
        <f t="shared" si="11"/>
        <v>0</v>
      </c>
      <c r="CL14" s="60">
        <f t="shared" si="6"/>
        <v>0</v>
      </c>
      <c r="CM14" s="60">
        <f t="shared" si="6"/>
        <v>0</v>
      </c>
      <c r="CN14" s="60">
        <f t="shared" si="6"/>
        <v>0</v>
      </c>
      <c r="CO14" s="60">
        <f t="shared" si="7"/>
        <v>0</v>
      </c>
      <c r="CP14" s="61">
        <f t="shared" si="8"/>
        <v>0</v>
      </c>
    </row>
    <row r="15" spans="1:94" s="23" customFormat="1" ht="15" customHeight="1" x14ac:dyDescent="0.25">
      <c r="A15" s="62"/>
      <c r="B15" s="87"/>
      <c r="C15" s="88" t="s">
        <v>46</v>
      </c>
      <c r="D15" s="89">
        <f t="shared" si="9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t="str">
        <f t="shared" si="0"/>
        <v/>
      </c>
      <c r="CA15" s="58" t="str">
        <f t="shared" si="10"/>
        <v/>
      </c>
      <c r="CB15" s="58" t="str">
        <f t="shared" si="1"/>
        <v/>
      </c>
      <c r="CC15" s="58" t="str">
        <f t="shared" si="2"/>
        <v/>
      </c>
      <c r="CD15" s="58" t="str">
        <f t="shared" si="3"/>
        <v/>
      </c>
      <c r="CE15" s="58" t="str">
        <f t="shared" si="4"/>
        <v/>
      </c>
      <c r="CF15" s="58" t="str">
        <f t="shared" si="5"/>
        <v/>
      </c>
      <c r="CJ15" s="59"/>
      <c r="CK15" s="60">
        <f t="shared" si="11"/>
        <v>0</v>
      </c>
      <c r="CL15" s="60">
        <f t="shared" si="6"/>
        <v>0</v>
      </c>
      <c r="CM15" s="60">
        <f t="shared" si="6"/>
        <v>0</v>
      </c>
      <c r="CN15" s="60">
        <f t="shared" si="6"/>
        <v>0</v>
      </c>
      <c r="CO15" s="60">
        <f t="shared" si="7"/>
        <v>0</v>
      </c>
      <c r="CP15" s="61">
        <f t="shared" si="8"/>
        <v>0</v>
      </c>
    </row>
    <row r="16" spans="1:94" s="23" customFormat="1" ht="15" customHeight="1" x14ac:dyDescent="0.25">
      <c r="A16" s="62"/>
      <c r="B16" s="99" t="s">
        <v>47</v>
      </c>
      <c r="C16" s="100"/>
      <c r="D16" s="101">
        <f t="shared" si="9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t="str">
        <f t="shared" si="0"/>
        <v/>
      </c>
      <c r="CA16" s="58" t="str">
        <f t="shared" si="10"/>
        <v/>
      </c>
      <c r="CB16" s="58" t="str">
        <f t="shared" si="1"/>
        <v/>
      </c>
      <c r="CC16" s="58" t="str">
        <f t="shared" si="2"/>
        <v/>
      </c>
      <c r="CD16" s="58" t="str">
        <f t="shared" si="3"/>
        <v/>
      </c>
      <c r="CE16" s="58" t="str">
        <f t="shared" si="4"/>
        <v/>
      </c>
      <c r="CF16" s="58" t="str">
        <f t="shared" si="5"/>
        <v/>
      </c>
      <c r="CJ16" s="59"/>
      <c r="CK16" s="60">
        <f t="shared" si="11"/>
        <v>0</v>
      </c>
      <c r="CL16" s="60">
        <f t="shared" si="6"/>
        <v>0</v>
      </c>
      <c r="CM16" s="60">
        <f t="shared" si="6"/>
        <v>0</v>
      </c>
      <c r="CN16" s="60">
        <f t="shared" si="6"/>
        <v>0</v>
      </c>
      <c r="CO16" s="60">
        <f t="shared" si="7"/>
        <v>0</v>
      </c>
      <c r="CP16" s="61">
        <f t="shared" si="8"/>
        <v>0</v>
      </c>
    </row>
    <row r="17" spans="1:94" s="23" customFormat="1" ht="15" customHeight="1" x14ac:dyDescent="0.25">
      <c r="A17" s="62"/>
      <c r="B17" s="107" t="s">
        <v>48</v>
      </c>
      <c r="C17" s="108"/>
      <c r="D17" s="70">
        <f t="shared" si="9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t="str">
        <f t="shared" si="0"/>
        <v/>
      </c>
      <c r="CA17" s="58" t="str">
        <f t="shared" si="10"/>
        <v/>
      </c>
      <c r="CB17" s="58" t="str">
        <f t="shared" si="1"/>
        <v/>
      </c>
      <c r="CC17" s="58" t="str">
        <f t="shared" si="2"/>
        <v/>
      </c>
      <c r="CD17" s="58" t="str">
        <f t="shared" si="3"/>
        <v/>
      </c>
      <c r="CE17" s="58" t="str">
        <f t="shared" si="4"/>
        <v/>
      </c>
      <c r="CF17" s="58" t="str">
        <f t="shared" si="5"/>
        <v/>
      </c>
      <c r="CJ17" s="59"/>
      <c r="CK17" s="60">
        <f t="shared" si="11"/>
        <v>0</v>
      </c>
      <c r="CL17" s="60">
        <f t="shared" si="6"/>
        <v>0</v>
      </c>
      <c r="CM17" s="60">
        <f t="shared" si="6"/>
        <v>0</v>
      </c>
      <c r="CN17" s="60">
        <f t="shared" si="6"/>
        <v>0</v>
      </c>
      <c r="CO17" s="60">
        <f t="shared" si="7"/>
        <v>0</v>
      </c>
      <c r="CP17" s="61">
        <f t="shared" si="8"/>
        <v>0</v>
      </c>
    </row>
    <row r="18" spans="1:94" s="23" customFormat="1" ht="15" customHeight="1" x14ac:dyDescent="0.25">
      <c r="A18" s="62"/>
      <c r="B18" s="107" t="s">
        <v>49</v>
      </c>
      <c r="C18" s="108"/>
      <c r="D18" s="70">
        <f t="shared" si="9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t="str">
        <f t="shared" si="0"/>
        <v/>
      </c>
      <c r="CA18" s="58" t="str">
        <f t="shared" si="10"/>
        <v/>
      </c>
      <c r="CB18" s="58" t="str">
        <f t="shared" si="1"/>
        <v/>
      </c>
      <c r="CC18" s="58" t="str">
        <f t="shared" si="2"/>
        <v/>
      </c>
      <c r="CD18" s="58" t="str">
        <f t="shared" si="3"/>
        <v/>
      </c>
      <c r="CE18" s="58" t="str">
        <f t="shared" si="4"/>
        <v/>
      </c>
      <c r="CF18" s="58" t="str">
        <f t="shared" si="5"/>
        <v/>
      </c>
      <c r="CJ18" s="59"/>
      <c r="CK18" s="60">
        <f t="shared" si="11"/>
        <v>0</v>
      </c>
      <c r="CL18" s="60">
        <f t="shared" si="6"/>
        <v>0</v>
      </c>
      <c r="CM18" s="60">
        <f t="shared" si="6"/>
        <v>0</v>
      </c>
      <c r="CN18" s="60">
        <f t="shared" si="6"/>
        <v>0</v>
      </c>
      <c r="CO18" s="60">
        <f t="shared" si="7"/>
        <v>0</v>
      </c>
      <c r="CP18" s="61">
        <f t="shared" si="8"/>
        <v>0</v>
      </c>
    </row>
    <row r="19" spans="1:94" s="23" customFormat="1" ht="15" customHeight="1" x14ac:dyDescent="0.25">
      <c r="A19" s="62"/>
      <c r="B19" s="112" t="s">
        <v>50</v>
      </c>
      <c r="C19" s="113"/>
      <c r="D19" s="114">
        <f t="shared" si="9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t="str">
        <f t="shared" si="0"/>
        <v/>
      </c>
      <c r="CA19" s="58" t="str">
        <f t="shared" si="10"/>
        <v/>
      </c>
      <c r="CB19" s="58" t="str">
        <f t="shared" si="1"/>
        <v/>
      </c>
      <c r="CC19" s="58" t="str">
        <f t="shared" si="2"/>
        <v/>
      </c>
      <c r="CD19" s="58" t="str">
        <f t="shared" si="3"/>
        <v/>
      </c>
      <c r="CE19" s="58" t="str">
        <f t="shared" si="4"/>
        <v/>
      </c>
      <c r="CF19" s="58" t="str">
        <f t="shared" si="5"/>
        <v/>
      </c>
      <c r="CJ19" s="59"/>
      <c r="CK19" s="60">
        <f t="shared" si="11"/>
        <v>0</v>
      </c>
      <c r="CL19" s="60">
        <f t="shared" si="6"/>
        <v>0</v>
      </c>
      <c r="CM19" s="60">
        <f t="shared" si="6"/>
        <v>0</v>
      </c>
      <c r="CN19" s="60">
        <f t="shared" si="6"/>
        <v>0</v>
      </c>
      <c r="CO19" s="60">
        <f t="shared" si="7"/>
        <v>0</v>
      </c>
      <c r="CP19" s="61">
        <f t="shared" si="8"/>
        <v>0</v>
      </c>
    </row>
    <row r="20" spans="1:94" s="23" customFormat="1" ht="15" customHeight="1" x14ac:dyDescent="0.25">
      <c r="A20" s="62"/>
      <c r="B20" s="768" t="s">
        <v>51</v>
      </c>
      <c r="C20" s="769" t="s">
        <v>52</v>
      </c>
      <c r="D20" s="765">
        <f t="shared" si="9"/>
        <v>0</v>
      </c>
      <c r="E20" s="125"/>
      <c r="F20" s="126"/>
      <c r="G20" s="126"/>
      <c r="H20" s="126"/>
      <c r="I20" s="127"/>
      <c r="J20" s="770"/>
      <c r="K20" s="53"/>
      <c r="L20" s="53"/>
      <c r="M20" s="771"/>
      <c r="N20" s="771"/>
      <c r="O20" s="771"/>
      <c r="P20" s="771"/>
      <c r="Q20" s="771"/>
      <c r="R20" s="771"/>
      <c r="S20" s="771"/>
      <c r="T20" s="771"/>
      <c r="U20" s="771"/>
      <c r="V20" s="771"/>
      <c r="W20" s="771"/>
      <c r="X20" s="771"/>
      <c r="Y20" s="767"/>
      <c r="Z20" s="53"/>
      <c r="AA20" s="65"/>
      <c r="AB20" s="767"/>
      <c r="AC20" s="53"/>
      <c r="AD20" s="53"/>
      <c r="AE20" s="54"/>
      <c r="AF20" s="728"/>
      <c r="AG20" s="729"/>
      <c r="AH20" s="729"/>
      <c r="AI20" t="str">
        <f t="shared" si="0"/>
        <v/>
      </c>
      <c r="CA20" s="58" t="str">
        <f>IF(AND($D20&lt;&gt;0,AB20=""),"* No olvide ingresar la columna "&amp;AB$9&amp;""&amp;" (Digite CERO si no tiene).  ",IF(AB20&gt;$D20,"* El Número de Familias en Riesgo no puede superar el Total. ",""))</f>
        <v/>
      </c>
      <c r="CB20" s="58" t="str">
        <f>IF(AND($D20&lt;&gt;0,AC20=""),"* No olvide ingresar la variable "&amp;AC$9&amp;""&amp;" (Digite CERO si no tiene).  ",IF(AC20&gt;$D20,"* La variable Pueblos Originarios no puede superar el Total. ",""))</f>
        <v/>
      </c>
      <c r="CC20" s="58" t="str">
        <f t="shared" si="2"/>
        <v/>
      </c>
      <c r="CD20" s="58" t="str">
        <f t="shared" si="3"/>
        <v/>
      </c>
      <c r="CE20" s="58" t="str">
        <f>IF(AND(D20&gt;0,OR(AF20="",AG20="",))," * No olvide digitar la variable TRANS Masculino/Femenino (Digite CERO si no tiene). ",IF(AF20+AG20&gt;$D20,"* La suma de TRANS Masculino + Femenino no puede superar el Total. ",""))</f>
        <v/>
      </c>
      <c r="CF20" s="58" t="str">
        <f t="shared" si="5"/>
        <v/>
      </c>
      <c r="CJ20" s="59"/>
      <c r="CK20" s="60">
        <f t="shared" si="11"/>
        <v>0</v>
      </c>
      <c r="CL20" s="60">
        <f t="shared" si="6"/>
        <v>0</v>
      </c>
      <c r="CM20" s="60">
        <f t="shared" si="6"/>
        <v>0</v>
      </c>
      <c r="CN20" s="60">
        <f t="shared" si="6"/>
        <v>0</v>
      </c>
      <c r="CO20" s="60">
        <f t="shared" si="7"/>
        <v>0</v>
      </c>
      <c r="CP20" s="61">
        <f t="shared" si="8"/>
        <v>0</v>
      </c>
    </row>
    <row r="21" spans="1:94" s="23" customFormat="1" ht="15" customHeight="1" x14ac:dyDescent="0.25">
      <c r="A21" s="62"/>
      <c r="B21" s="130"/>
      <c r="C21" s="131" t="s">
        <v>53</v>
      </c>
      <c r="D21" s="114">
        <f t="shared" si="9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t="str">
        <f t="shared" si="0"/>
        <v/>
      </c>
      <c r="CA21" s="58" t="str">
        <f t="shared" si="10"/>
        <v/>
      </c>
      <c r="CB21" s="58" t="str">
        <f t="shared" si="1"/>
        <v/>
      </c>
      <c r="CC21" s="58" t="str">
        <f t="shared" si="2"/>
        <v/>
      </c>
      <c r="CD21" s="58" t="str">
        <f t="shared" si="3"/>
        <v/>
      </c>
      <c r="CE21" s="58" t="str">
        <f t="shared" si="4"/>
        <v/>
      </c>
      <c r="CF21" s="58" t="str">
        <f t="shared" si="5"/>
        <v/>
      </c>
      <c r="CJ21" s="59"/>
      <c r="CK21" s="60">
        <f t="shared" si="11"/>
        <v>0</v>
      </c>
      <c r="CL21" s="60">
        <f t="shared" si="6"/>
        <v>0</v>
      </c>
      <c r="CM21" s="60">
        <f t="shared" si="6"/>
        <v>0</v>
      </c>
      <c r="CN21" s="60">
        <f t="shared" si="6"/>
        <v>0</v>
      </c>
      <c r="CO21" s="60">
        <f t="shared" si="7"/>
        <v>0</v>
      </c>
      <c r="CP21" s="61">
        <f t="shared" si="8"/>
        <v>0</v>
      </c>
    </row>
    <row r="22" spans="1:94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771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t="str">
        <f t="shared" si="0"/>
        <v/>
      </c>
      <c r="CA22" s="58" t="str">
        <f>IF(AND($D22&lt;&gt;0,AB22=""),"* No olvide ingresar la columna "&amp;AB$9&amp;""&amp;" (Digite CERO si no tiene).  ",IF(AB22&gt;$D22,"* El Número de Familias en Riesgo no puede superar el Total. ",""))</f>
        <v/>
      </c>
      <c r="CB22" s="58" t="str">
        <f t="shared" si="1"/>
        <v/>
      </c>
      <c r="CC22" s="58" t="str">
        <f t="shared" si="2"/>
        <v/>
      </c>
      <c r="CD22" s="58" t="str">
        <f t="shared" si="3"/>
        <v/>
      </c>
      <c r="CE22" s="58" t="str">
        <f>IF(AND(D22&gt;0,OR(AF22="",AG22="",))," * No olvide digitar la variable TRANS Masculino/Femenino (Digite CERO si no tiene). ",IF(AF22+AG22&gt;$D22,"* La suma de TRANS Masculino + Femenino no puede superar el Total. ",""))</f>
        <v/>
      </c>
      <c r="CF22" s="58" t="str">
        <f t="shared" si="5"/>
        <v/>
      </c>
      <c r="CJ22" s="59"/>
      <c r="CK22" s="60">
        <f t="shared" si="11"/>
        <v>0</v>
      </c>
      <c r="CL22" s="60">
        <f t="shared" si="6"/>
        <v>0</v>
      </c>
      <c r="CM22" s="60">
        <f t="shared" si="6"/>
        <v>0</v>
      </c>
      <c r="CN22" s="60">
        <f t="shared" si="6"/>
        <v>0</v>
      </c>
      <c r="CO22" s="60">
        <f t="shared" si="7"/>
        <v>0</v>
      </c>
      <c r="CP22" s="61">
        <f t="shared" si="8"/>
        <v>0</v>
      </c>
    </row>
    <row r="23" spans="1:94" s="23" customFormat="1" ht="24.75" customHeight="1" x14ac:dyDescent="0.25">
      <c r="A23" s="62"/>
      <c r="B23" s="135" t="s">
        <v>55</v>
      </c>
      <c r="C23" s="136"/>
      <c r="D23" s="137">
        <f>SUM(J23:S23)</f>
        <v>6</v>
      </c>
      <c r="E23" s="125"/>
      <c r="F23" s="126"/>
      <c r="G23" s="126"/>
      <c r="H23" s="126"/>
      <c r="I23" s="127"/>
      <c r="J23" s="138"/>
      <c r="K23" s="139"/>
      <c r="L23" s="139">
        <v>3</v>
      </c>
      <c r="M23" s="139">
        <v>1</v>
      </c>
      <c r="N23" s="139">
        <v>1</v>
      </c>
      <c r="O23" s="139">
        <v>1</v>
      </c>
      <c r="P23" s="139"/>
      <c r="Q23" s="139"/>
      <c r="R23" s="139"/>
      <c r="S23" s="139"/>
      <c r="T23" s="140"/>
      <c r="U23" s="140"/>
      <c r="V23" s="140"/>
      <c r="W23" s="140"/>
      <c r="X23" s="140"/>
      <c r="Y23" s="141">
        <v>6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t="str">
        <f t="shared" si="0"/>
        <v/>
      </c>
      <c r="CA23" s="58" t="str">
        <f t="shared" si="10"/>
        <v/>
      </c>
      <c r="CB23" s="58" t="str">
        <f t="shared" si="1"/>
        <v/>
      </c>
      <c r="CC23" s="58" t="str">
        <f t="shared" si="2"/>
        <v/>
      </c>
      <c r="CD23" s="146"/>
      <c r="CE23" s="58" t="str">
        <f t="shared" si="4"/>
        <v/>
      </c>
      <c r="CF23" s="58" t="str">
        <f t="shared" si="5"/>
        <v/>
      </c>
      <c r="CJ23" s="59"/>
      <c r="CK23" s="60">
        <f t="shared" si="11"/>
        <v>0</v>
      </c>
      <c r="CL23" s="60">
        <f t="shared" si="6"/>
        <v>0</v>
      </c>
      <c r="CM23" s="60">
        <f>IF(AND($D23&lt;&gt;0,AD23=""),1,IF(AD23&gt;$D23,1,0))</f>
        <v>0</v>
      </c>
      <c r="CN23" s="57"/>
      <c r="CO23" s="60">
        <f t="shared" si="7"/>
        <v>0</v>
      </c>
      <c r="CP23" s="61">
        <f t="shared" si="8"/>
        <v>0</v>
      </c>
    </row>
    <row r="24" spans="1:94" s="23" customFormat="1" ht="15" customHeight="1" x14ac:dyDescent="0.25">
      <c r="A24" s="62"/>
      <c r="B24" s="732" t="s">
        <v>56</v>
      </c>
      <c r="C24" s="772" t="s">
        <v>57</v>
      </c>
      <c r="D24" s="754">
        <f>SUM(J24:S24)</f>
        <v>3</v>
      </c>
      <c r="E24" s="773"/>
      <c r="F24" s="149"/>
      <c r="G24" s="149"/>
      <c r="H24" s="149"/>
      <c r="I24" s="774"/>
      <c r="J24" s="770"/>
      <c r="K24" s="756"/>
      <c r="L24" s="756">
        <v>3</v>
      </c>
      <c r="M24" s="756"/>
      <c r="N24" s="756"/>
      <c r="O24" s="756"/>
      <c r="P24" s="756"/>
      <c r="Q24" s="756"/>
      <c r="R24" s="756"/>
      <c r="S24" s="756"/>
      <c r="T24" s="775"/>
      <c r="U24" s="775"/>
      <c r="V24" s="775"/>
      <c r="W24" s="775"/>
      <c r="X24" s="775"/>
      <c r="Y24" s="767">
        <v>3</v>
      </c>
      <c r="Z24" s="53">
        <v>0</v>
      </c>
      <c r="AA24" s="776">
        <v>0</v>
      </c>
      <c r="AB24" s="767">
        <v>0</v>
      </c>
      <c r="AC24" s="53">
        <v>0</v>
      </c>
      <c r="AD24" s="53">
        <v>0</v>
      </c>
      <c r="AE24" s="152"/>
      <c r="AF24" s="728">
        <v>0</v>
      </c>
      <c r="AG24" s="729">
        <v>0</v>
      </c>
      <c r="AH24" s="729">
        <v>0</v>
      </c>
      <c r="AI24" t="str">
        <f t="shared" si="0"/>
        <v/>
      </c>
      <c r="CA24" s="58" t="str">
        <f t="shared" si="10"/>
        <v/>
      </c>
      <c r="CB24" s="58" t="str">
        <f t="shared" si="1"/>
        <v/>
      </c>
      <c r="CC24" s="58" t="str">
        <f t="shared" si="2"/>
        <v/>
      </c>
      <c r="CD24" s="146"/>
      <c r="CE24" s="58" t="str">
        <f t="shared" si="4"/>
        <v/>
      </c>
      <c r="CF24" s="58" t="str">
        <f t="shared" si="5"/>
        <v/>
      </c>
      <c r="CJ24" s="59"/>
      <c r="CK24" s="60">
        <f t="shared" si="11"/>
        <v>0</v>
      </c>
      <c r="CL24" s="60">
        <f t="shared" si="6"/>
        <v>0</v>
      </c>
      <c r="CM24" s="60">
        <f t="shared" si="6"/>
        <v>0</v>
      </c>
      <c r="CN24" s="57"/>
      <c r="CO24" s="60">
        <f t="shared" si="7"/>
        <v>0</v>
      </c>
      <c r="CP24" s="61">
        <f t="shared" si="8"/>
        <v>0</v>
      </c>
    </row>
    <row r="25" spans="1:94" s="23" customFormat="1" ht="15" customHeight="1" x14ac:dyDescent="0.25">
      <c r="A25" s="62"/>
      <c r="B25" s="27"/>
      <c r="C25" s="153" t="s">
        <v>58</v>
      </c>
      <c r="D25" s="114">
        <f>SUM(J25:S25)</f>
        <v>3</v>
      </c>
      <c r="E25" s="154"/>
      <c r="F25" s="155"/>
      <c r="G25" s="155"/>
      <c r="H25" s="155"/>
      <c r="I25" s="156"/>
      <c r="J25" s="118"/>
      <c r="K25" s="116"/>
      <c r="L25" s="116">
        <v>0</v>
      </c>
      <c r="M25" s="116">
        <v>1</v>
      </c>
      <c r="N25" s="116">
        <v>1</v>
      </c>
      <c r="O25" s="116">
        <v>1</v>
      </c>
      <c r="P25" s="116"/>
      <c r="Q25" s="116"/>
      <c r="R25" s="116"/>
      <c r="S25" s="116"/>
      <c r="T25" s="157"/>
      <c r="U25" s="157"/>
      <c r="V25" s="157"/>
      <c r="W25" s="157"/>
      <c r="X25" s="157"/>
      <c r="Y25" s="158">
        <v>3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t="str">
        <f t="shared" si="0"/>
        <v/>
      </c>
      <c r="CA25" s="58" t="str">
        <f>IF(AND($D25&lt;&gt;0,AB25=""),"* No olvide ingresar la columna "&amp;AB$9&amp;""&amp;" (Digite CERO si no tiene).  ",IF(AB25&gt;$D25,"* El Número de Familias en Riesgo no puede superar el Total. ",""))</f>
        <v/>
      </c>
      <c r="CB25" s="58" t="str">
        <f t="shared" si="1"/>
        <v/>
      </c>
      <c r="CC25" s="58" t="str">
        <f t="shared" si="2"/>
        <v/>
      </c>
      <c r="CD25" s="146"/>
      <c r="CE25" s="58" t="str">
        <f t="shared" si="4"/>
        <v/>
      </c>
      <c r="CF25" s="58" t="str">
        <f t="shared" si="5"/>
        <v/>
      </c>
      <c r="CJ25" s="59"/>
      <c r="CK25" s="60">
        <f t="shared" si="11"/>
        <v>0</v>
      </c>
      <c r="CL25" s="60">
        <f t="shared" si="6"/>
        <v>0</v>
      </c>
      <c r="CM25" s="60">
        <f t="shared" si="6"/>
        <v>0</v>
      </c>
      <c r="CN25" s="57"/>
      <c r="CO25" s="60">
        <f t="shared" si="7"/>
        <v>0</v>
      </c>
      <c r="CP25" s="61">
        <f t="shared" si="8"/>
        <v>0</v>
      </c>
    </row>
    <row r="26" spans="1:94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t="str">
        <f t="shared" si="0"/>
        <v/>
      </c>
      <c r="CA26" s="58" t="str">
        <f t="shared" si="10"/>
        <v/>
      </c>
      <c r="CB26" s="58" t="str">
        <f t="shared" si="1"/>
        <v/>
      </c>
      <c r="CC26" s="58" t="str">
        <f t="shared" si="2"/>
        <v/>
      </c>
      <c r="CD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E26" s="58" t="str">
        <f t="shared" si="4"/>
        <v/>
      </c>
      <c r="CF26" s="58" t="str">
        <f t="shared" si="5"/>
        <v/>
      </c>
      <c r="CJ26" s="59"/>
      <c r="CK26" s="60">
        <f t="shared" si="11"/>
        <v>0</v>
      </c>
      <c r="CL26" s="60">
        <f t="shared" si="6"/>
        <v>0</v>
      </c>
      <c r="CM26" s="60">
        <f t="shared" si="6"/>
        <v>0</v>
      </c>
      <c r="CN26" s="60">
        <f t="shared" si="6"/>
        <v>0</v>
      </c>
      <c r="CO26" s="60">
        <f t="shared" si="7"/>
        <v>0</v>
      </c>
      <c r="CP26" s="61">
        <f t="shared" si="8"/>
        <v>0</v>
      </c>
    </row>
    <row r="27" spans="1:94" s="23" customFormat="1" ht="15" customHeight="1" x14ac:dyDescent="0.25">
      <c r="A27" s="62"/>
      <c r="B27" s="768" t="s">
        <v>60</v>
      </c>
      <c r="C27" s="777" t="s">
        <v>61</v>
      </c>
      <c r="D27" s="754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767"/>
      <c r="AC27" s="53"/>
      <c r="AD27" s="53"/>
      <c r="AE27" s="172"/>
      <c r="AF27" s="728"/>
      <c r="AG27" s="729"/>
      <c r="AH27" s="729"/>
      <c r="AI27" t="str">
        <f t="shared" si="0"/>
        <v/>
      </c>
      <c r="CA27" s="58" t="str">
        <f t="shared" si="10"/>
        <v/>
      </c>
      <c r="CB27" s="58" t="str">
        <f t="shared" si="1"/>
        <v/>
      </c>
      <c r="CC27" s="58" t="str">
        <f t="shared" si="2"/>
        <v/>
      </c>
      <c r="CD27" s="146"/>
      <c r="CE27" s="58" t="str">
        <f t="shared" si="4"/>
        <v/>
      </c>
      <c r="CF27" s="58" t="str">
        <f t="shared" si="5"/>
        <v/>
      </c>
      <c r="CJ27" s="59"/>
      <c r="CK27" s="60">
        <f t="shared" si="11"/>
        <v>0</v>
      </c>
      <c r="CL27" s="60">
        <f t="shared" si="6"/>
        <v>0</v>
      </c>
      <c r="CM27" s="60">
        <f t="shared" si="6"/>
        <v>0</v>
      </c>
      <c r="CN27" s="57"/>
      <c r="CO27" s="60">
        <f t="shared" si="7"/>
        <v>0</v>
      </c>
      <c r="CP27" s="61">
        <f t="shared" si="8"/>
        <v>0</v>
      </c>
    </row>
    <row r="28" spans="1:94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t="str">
        <f t="shared" si="0"/>
        <v/>
      </c>
      <c r="CA28" s="58" t="str">
        <f t="shared" si="10"/>
        <v/>
      </c>
      <c r="CB28" s="58" t="str">
        <f t="shared" si="1"/>
        <v/>
      </c>
      <c r="CC28" s="58" t="str">
        <f t="shared" si="2"/>
        <v/>
      </c>
      <c r="CD28" s="58" t="str">
        <f>IF(AND($D28&lt;&gt;0,AE28=""),"* No olvide ingresar la variable "&amp;AE$9&amp;""&amp;" (Digite CERO si no tiene).  ",IF(AE28&gt;$D28,"* La variable Espacios Amigables/ Adolescentes no puede superar el Total. ",""))</f>
        <v/>
      </c>
      <c r="CE28" s="58" t="str">
        <f t="shared" si="4"/>
        <v/>
      </c>
      <c r="CF28" s="58" t="str">
        <f t="shared" si="5"/>
        <v/>
      </c>
      <c r="CJ28" s="59"/>
      <c r="CK28" s="60">
        <f t="shared" si="11"/>
        <v>0</v>
      </c>
      <c r="CL28" s="60">
        <f t="shared" si="6"/>
        <v>0</v>
      </c>
      <c r="CM28" s="60">
        <f t="shared" si="6"/>
        <v>0</v>
      </c>
      <c r="CN28" s="60">
        <f t="shared" si="6"/>
        <v>0</v>
      </c>
      <c r="CO28" s="60">
        <f t="shared" si="7"/>
        <v>0</v>
      </c>
      <c r="CP28" s="61">
        <f t="shared" si="8"/>
        <v>0</v>
      </c>
    </row>
    <row r="29" spans="1:94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t="str">
        <f t="shared" si="0"/>
        <v/>
      </c>
      <c r="CA29" s="58" t="str">
        <f t="shared" si="10"/>
        <v/>
      </c>
      <c r="CB29" s="58" t="str">
        <f t="shared" si="1"/>
        <v/>
      </c>
      <c r="CC29" s="58" t="str">
        <f t="shared" si="2"/>
        <v/>
      </c>
      <c r="CD29" s="58" t="str">
        <f t="shared" si="3"/>
        <v/>
      </c>
      <c r="CE29" s="58" t="str">
        <f t="shared" si="4"/>
        <v/>
      </c>
      <c r="CF29" s="58" t="str">
        <f t="shared" si="5"/>
        <v/>
      </c>
      <c r="CJ29" s="59"/>
      <c r="CK29" s="60">
        <f t="shared" si="11"/>
        <v>0</v>
      </c>
      <c r="CL29" s="60">
        <f t="shared" si="6"/>
        <v>0</v>
      </c>
      <c r="CM29" s="60">
        <f t="shared" si="6"/>
        <v>0</v>
      </c>
      <c r="CN29" s="60">
        <f t="shared" si="6"/>
        <v>0</v>
      </c>
      <c r="CO29" s="60">
        <f t="shared" si="7"/>
        <v>0</v>
      </c>
      <c r="CP29" s="61">
        <f t="shared" si="8"/>
        <v>0</v>
      </c>
    </row>
    <row r="30" spans="1:94" s="23" customFormat="1" ht="15" customHeight="1" x14ac:dyDescent="0.25">
      <c r="A30" s="62"/>
      <c r="B30" s="768" t="s">
        <v>64</v>
      </c>
      <c r="C30" s="764" t="s">
        <v>65</v>
      </c>
      <c r="D30" s="765">
        <f>SUM(E30:H30)</f>
        <v>0</v>
      </c>
      <c r="E30" s="728"/>
      <c r="F30" s="53"/>
      <c r="G30" s="53"/>
      <c r="H30" s="53"/>
      <c r="I30" s="774"/>
      <c r="J30" s="778"/>
      <c r="K30" s="149"/>
      <c r="L30" s="149"/>
      <c r="M30" s="775"/>
      <c r="N30" s="775"/>
      <c r="O30" s="775"/>
      <c r="P30" s="775"/>
      <c r="Q30" s="775"/>
      <c r="R30" s="775"/>
      <c r="S30" s="775"/>
      <c r="T30" s="775"/>
      <c r="U30" s="775"/>
      <c r="V30" s="775"/>
      <c r="W30" s="775"/>
      <c r="X30" s="775"/>
      <c r="Y30" s="779"/>
      <c r="Z30" s="759"/>
      <c r="AA30" s="762"/>
      <c r="AB30" s="767"/>
      <c r="AC30" s="53"/>
      <c r="AD30" s="53"/>
      <c r="AE30" s="54"/>
      <c r="AF30" s="728"/>
      <c r="AG30" s="729"/>
      <c r="AH30" s="729"/>
      <c r="AI30" t="str">
        <f t="shared" si="0"/>
        <v/>
      </c>
      <c r="CA30" s="58" t="str">
        <f t="shared" si="10"/>
        <v/>
      </c>
      <c r="CB30" s="58" t="str">
        <f t="shared" si="1"/>
        <v/>
      </c>
      <c r="CC30" s="58" t="str">
        <f t="shared" si="2"/>
        <v/>
      </c>
      <c r="CD30" s="58" t="str">
        <f t="shared" si="3"/>
        <v/>
      </c>
      <c r="CE30" s="58" t="str">
        <f t="shared" si="4"/>
        <v/>
      </c>
      <c r="CF30" s="58" t="str">
        <f t="shared" si="5"/>
        <v/>
      </c>
      <c r="CJ30" s="59"/>
      <c r="CK30" s="60">
        <f t="shared" si="11"/>
        <v>0</v>
      </c>
      <c r="CL30" s="60">
        <f t="shared" si="6"/>
        <v>0</v>
      </c>
      <c r="CM30" s="60">
        <f t="shared" si="6"/>
        <v>0</v>
      </c>
      <c r="CN30" s="60">
        <f t="shared" si="6"/>
        <v>0</v>
      </c>
      <c r="CO30" s="60">
        <f t="shared" si="7"/>
        <v>0</v>
      </c>
      <c r="CP30" s="61">
        <f t="shared" si="8"/>
        <v>0</v>
      </c>
    </row>
    <row r="31" spans="1:94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t="str">
        <f t="shared" si="0"/>
        <v/>
      </c>
      <c r="CA31" s="58" t="str">
        <f t="shared" si="10"/>
        <v/>
      </c>
      <c r="CB31" s="58" t="str">
        <f t="shared" si="1"/>
        <v/>
      </c>
      <c r="CC31" s="58" t="str">
        <f t="shared" si="2"/>
        <v/>
      </c>
      <c r="CD31" s="58" t="str">
        <f t="shared" si="3"/>
        <v/>
      </c>
      <c r="CE31" s="58" t="str">
        <f t="shared" si="4"/>
        <v/>
      </c>
      <c r="CF31" s="58" t="str">
        <f t="shared" si="5"/>
        <v/>
      </c>
      <c r="CJ31" s="59"/>
      <c r="CK31" s="60">
        <f t="shared" si="11"/>
        <v>0</v>
      </c>
      <c r="CL31" s="60">
        <f t="shared" si="6"/>
        <v>0</v>
      </c>
      <c r="CM31" s="60">
        <f t="shared" si="6"/>
        <v>0</v>
      </c>
      <c r="CN31" s="60">
        <f t="shared" si="6"/>
        <v>0</v>
      </c>
      <c r="CO31" s="60">
        <f t="shared" si="7"/>
        <v>0</v>
      </c>
      <c r="CP31" s="61">
        <f t="shared" si="8"/>
        <v>0</v>
      </c>
    </row>
    <row r="32" spans="1:94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t="str">
        <f t="shared" si="0"/>
        <v/>
      </c>
      <c r="CA32" s="58" t="str">
        <f t="shared" si="10"/>
        <v/>
      </c>
      <c r="CB32" s="58" t="str">
        <f t="shared" si="1"/>
        <v/>
      </c>
      <c r="CC32" s="58" t="str">
        <f t="shared" si="2"/>
        <v/>
      </c>
      <c r="CD32" s="58" t="str">
        <f t="shared" si="3"/>
        <v/>
      </c>
      <c r="CE32" s="58" t="str">
        <f t="shared" si="4"/>
        <v/>
      </c>
      <c r="CF32" s="58" t="str">
        <f t="shared" si="5"/>
        <v/>
      </c>
      <c r="CJ32" s="59"/>
      <c r="CK32" s="60">
        <f t="shared" si="11"/>
        <v>0</v>
      </c>
      <c r="CL32" s="60">
        <f t="shared" si="6"/>
        <v>0</v>
      </c>
      <c r="CM32" s="60">
        <f t="shared" si="6"/>
        <v>0</v>
      </c>
      <c r="CN32" s="60">
        <f t="shared" si="6"/>
        <v>0</v>
      </c>
      <c r="CO32" s="60">
        <f t="shared" si="7"/>
        <v>0</v>
      </c>
      <c r="CP32" s="61">
        <f t="shared" si="8"/>
        <v>0</v>
      </c>
    </row>
    <row r="33" spans="1:94" s="23" customFormat="1" ht="15" customHeight="1" x14ac:dyDescent="0.25">
      <c r="A33" s="62"/>
      <c r="B33" s="780" t="s">
        <v>67</v>
      </c>
      <c r="C33" s="781"/>
      <c r="D33" s="782">
        <f>SUM(E33:X33)</f>
        <v>0</v>
      </c>
      <c r="E33" s="783"/>
      <c r="F33" s="784"/>
      <c r="G33" s="784"/>
      <c r="H33" s="784"/>
      <c r="I33" s="785"/>
      <c r="J33" s="786"/>
      <c r="K33" s="784"/>
      <c r="L33" s="784"/>
      <c r="M33" s="787"/>
      <c r="N33" s="787"/>
      <c r="O33" s="787"/>
      <c r="P33" s="787"/>
      <c r="Q33" s="787"/>
      <c r="R33" s="787"/>
      <c r="S33" s="787"/>
      <c r="T33" s="787"/>
      <c r="U33" s="787"/>
      <c r="V33" s="787"/>
      <c r="W33" s="787"/>
      <c r="X33" s="787"/>
      <c r="Y33" s="788"/>
      <c r="Z33" s="784"/>
      <c r="AA33" s="789"/>
      <c r="AB33" s="788"/>
      <c r="AC33" s="784"/>
      <c r="AD33" s="784"/>
      <c r="AE33" s="790"/>
      <c r="AF33" s="783"/>
      <c r="AG33" s="785"/>
      <c r="AH33" s="785"/>
      <c r="AI33" t="str">
        <f t="shared" si="0"/>
        <v/>
      </c>
      <c r="CA33" s="58" t="str">
        <f t="shared" si="10"/>
        <v/>
      </c>
      <c r="CB33" s="58" t="str">
        <f t="shared" si="1"/>
        <v/>
      </c>
      <c r="CC33" s="58" t="str">
        <f t="shared" si="2"/>
        <v/>
      </c>
      <c r="CD33" s="58" t="str">
        <f t="shared" si="3"/>
        <v/>
      </c>
      <c r="CE33" s="58" t="str">
        <f t="shared" si="4"/>
        <v/>
      </c>
      <c r="CF33" s="58" t="str">
        <f t="shared" si="5"/>
        <v/>
      </c>
      <c r="CJ33" s="59"/>
      <c r="CK33" s="60">
        <f t="shared" si="11"/>
        <v>0</v>
      </c>
      <c r="CL33" s="60">
        <f t="shared" si="6"/>
        <v>0</v>
      </c>
      <c r="CM33" s="60">
        <f t="shared" si="6"/>
        <v>0</v>
      </c>
      <c r="CN33" s="60">
        <f t="shared" si="6"/>
        <v>0</v>
      </c>
      <c r="CO33" s="60">
        <f t="shared" si="7"/>
        <v>0</v>
      </c>
      <c r="CP33" s="61">
        <f t="shared" si="8"/>
        <v>0</v>
      </c>
    </row>
    <row r="34" spans="1:94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t="str">
        <f t="shared" si="0"/>
        <v/>
      </c>
      <c r="CA34" s="58" t="str">
        <f t="shared" si="10"/>
        <v/>
      </c>
      <c r="CB34" s="58" t="str">
        <f t="shared" si="1"/>
        <v/>
      </c>
      <c r="CC34" s="58" t="str">
        <f t="shared" si="2"/>
        <v/>
      </c>
      <c r="CD34" s="58" t="str">
        <f t="shared" si="3"/>
        <v/>
      </c>
      <c r="CE34" s="58" t="str">
        <f t="shared" si="4"/>
        <v/>
      </c>
      <c r="CF34" s="58" t="str">
        <f t="shared" si="5"/>
        <v/>
      </c>
      <c r="CJ34" s="59"/>
      <c r="CK34" s="60">
        <f t="shared" si="11"/>
        <v>0</v>
      </c>
      <c r="CL34" s="60">
        <f t="shared" si="6"/>
        <v>0</v>
      </c>
      <c r="CM34" s="60">
        <f t="shared" si="6"/>
        <v>0</v>
      </c>
      <c r="CN34" s="60">
        <f t="shared" si="6"/>
        <v>0</v>
      </c>
      <c r="CO34" s="60">
        <f t="shared" si="7"/>
        <v>0</v>
      </c>
      <c r="CP34" s="61">
        <f t="shared" si="8"/>
        <v>0</v>
      </c>
    </row>
    <row r="35" spans="1:94" s="23" customFormat="1" ht="15" customHeight="1" x14ac:dyDescent="0.25">
      <c r="A35" s="62"/>
      <c r="B35" s="723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t="str">
        <f t="shared" si="0"/>
        <v/>
      </c>
      <c r="CA35" s="58" t="str">
        <f t="shared" si="10"/>
        <v/>
      </c>
      <c r="CB35" s="58" t="str">
        <f t="shared" si="1"/>
        <v/>
      </c>
      <c r="CC35" s="58" t="str">
        <f t="shared" si="2"/>
        <v/>
      </c>
      <c r="CD35" s="58" t="str">
        <f t="shared" si="3"/>
        <v/>
      </c>
      <c r="CE35" s="58" t="str">
        <f t="shared" si="4"/>
        <v/>
      </c>
      <c r="CF35" s="58" t="str">
        <f t="shared" si="5"/>
        <v/>
      </c>
      <c r="CJ35" s="59"/>
      <c r="CK35" s="60">
        <f t="shared" si="11"/>
        <v>0</v>
      </c>
      <c r="CL35" s="60">
        <f t="shared" si="6"/>
        <v>0</v>
      </c>
      <c r="CM35" s="60">
        <f t="shared" si="6"/>
        <v>0</v>
      </c>
      <c r="CN35" s="60">
        <f t="shared" si="6"/>
        <v>0</v>
      </c>
      <c r="CO35" s="60">
        <f t="shared" si="7"/>
        <v>0</v>
      </c>
      <c r="CP35" s="61">
        <f t="shared" si="8"/>
        <v>0</v>
      </c>
    </row>
    <row r="36" spans="1:94" s="23" customFormat="1" ht="15" customHeight="1" x14ac:dyDescent="0.25">
      <c r="A36" s="62"/>
      <c r="B36" s="791" t="s">
        <v>71</v>
      </c>
      <c r="C36" s="791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t="str">
        <f t="shared" si="0"/>
        <v/>
      </c>
      <c r="CA36" s="58" t="str">
        <f t="shared" si="10"/>
        <v/>
      </c>
      <c r="CB36" s="58" t="str">
        <f t="shared" si="1"/>
        <v/>
      </c>
      <c r="CC36" s="58" t="str">
        <f t="shared" si="2"/>
        <v/>
      </c>
      <c r="CD36" s="58" t="str">
        <f t="shared" si="3"/>
        <v/>
      </c>
      <c r="CE36" s="58" t="str">
        <f t="shared" si="4"/>
        <v/>
      </c>
      <c r="CF36" s="58" t="str">
        <f t="shared" si="5"/>
        <v/>
      </c>
      <c r="CJ36" s="59"/>
      <c r="CK36" s="60">
        <f t="shared" si="11"/>
        <v>0</v>
      </c>
      <c r="CL36" s="60">
        <f t="shared" si="6"/>
        <v>0</v>
      </c>
      <c r="CM36" s="60">
        <f t="shared" si="6"/>
        <v>0</v>
      </c>
      <c r="CN36" s="60">
        <f t="shared" si="6"/>
        <v>0</v>
      </c>
      <c r="CO36" s="60">
        <f t="shared" si="7"/>
        <v>0</v>
      </c>
      <c r="CP36" s="61">
        <f t="shared" si="8"/>
        <v>0</v>
      </c>
    </row>
    <row r="37" spans="1:94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t="str">
        <f t="shared" si="0"/>
        <v/>
      </c>
      <c r="CA37" s="58" t="str">
        <f t="shared" si="10"/>
        <v/>
      </c>
      <c r="CB37" s="58" t="str">
        <f t="shared" si="1"/>
        <v/>
      </c>
      <c r="CC37" s="58" t="str">
        <f t="shared" si="2"/>
        <v/>
      </c>
      <c r="CD37" s="58" t="str">
        <f t="shared" si="3"/>
        <v/>
      </c>
      <c r="CE37" s="58" t="str">
        <f t="shared" si="4"/>
        <v/>
      </c>
      <c r="CF37" s="58" t="str">
        <f t="shared" si="5"/>
        <v/>
      </c>
      <c r="CJ37" s="59"/>
      <c r="CK37" s="60">
        <f t="shared" si="11"/>
        <v>0</v>
      </c>
      <c r="CL37" s="60">
        <f t="shared" si="6"/>
        <v>0</v>
      </c>
      <c r="CM37" s="60">
        <f t="shared" si="6"/>
        <v>0</v>
      </c>
      <c r="CN37" s="60">
        <f t="shared" si="6"/>
        <v>0</v>
      </c>
      <c r="CO37" s="60">
        <f t="shared" si="7"/>
        <v>0</v>
      </c>
      <c r="CP37" s="61">
        <f t="shared" si="8"/>
        <v>0</v>
      </c>
    </row>
    <row r="38" spans="1:94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t="str">
        <f t="shared" si="0"/>
        <v/>
      </c>
      <c r="CA38" s="58" t="str">
        <f t="shared" si="10"/>
        <v/>
      </c>
      <c r="CB38" s="58" t="str">
        <f t="shared" si="1"/>
        <v/>
      </c>
      <c r="CC38" s="58" t="str">
        <f t="shared" si="2"/>
        <v/>
      </c>
      <c r="CD38" s="58" t="str">
        <f t="shared" si="3"/>
        <v/>
      </c>
      <c r="CE38" s="58" t="str">
        <f t="shared" si="4"/>
        <v/>
      </c>
      <c r="CF38" s="58" t="str">
        <f t="shared" si="5"/>
        <v/>
      </c>
      <c r="CJ38" s="59"/>
      <c r="CK38" s="60">
        <f t="shared" si="11"/>
        <v>0</v>
      </c>
      <c r="CL38" s="60">
        <f t="shared" si="6"/>
        <v>0</v>
      </c>
      <c r="CM38" s="60">
        <f t="shared" si="6"/>
        <v>0</v>
      </c>
      <c r="CN38" s="60">
        <f t="shared" si="6"/>
        <v>0</v>
      </c>
      <c r="CO38" s="60">
        <f t="shared" si="7"/>
        <v>0</v>
      </c>
      <c r="CP38" s="61">
        <f t="shared" si="8"/>
        <v>0</v>
      </c>
    </row>
    <row r="39" spans="1:94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t="str">
        <f t="shared" si="0"/>
        <v/>
      </c>
      <c r="CA39" s="58" t="str">
        <f t="shared" si="10"/>
        <v/>
      </c>
      <c r="CB39" s="58" t="str">
        <f t="shared" si="1"/>
        <v/>
      </c>
      <c r="CC39" s="58" t="str">
        <f t="shared" si="2"/>
        <v/>
      </c>
      <c r="CD39" s="58" t="str">
        <f t="shared" si="3"/>
        <v/>
      </c>
      <c r="CE39" s="58" t="str">
        <f t="shared" si="4"/>
        <v/>
      </c>
      <c r="CF39" s="58" t="str">
        <f t="shared" si="5"/>
        <v/>
      </c>
      <c r="CJ39" s="59"/>
      <c r="CK39" s="60">
        <f t="shared" si="11"/>
        <v>0</v>
      </c>
      <c r="CL39" s="60">
        <f t="shared" si="6"/>
        <v>0</v>
      </c>
      <c r="CM39" s="60">
        <f t="shared" si="6"/>
        <v>0</v>
      </c>
      <c r="CN39" s="60">
        <f t="shared" si="6"/>
        <v>0</v>
      </c>
      <c r="CO39" s="60">
        <f t="shared" si="7"/>
        <v>0</v>
      </c>
      <c r="CP39" s="61">
        <f t="shared" si="8"/>
        <v>0</v>
      </c>
    </row>
    <row r="40" spans="1:94" s="23" customFormat="1" ht="15" customHeight="1" x14ac:dyDescent="0.25">
      <c r="A40" s="62"/>
      <c r="B40" s="768" t="s">
        <v>75</v>
      </c>
      <c r="C40" s="792" t="s">
        <v>76</v>
      </c>
      <c r="D40" s="765">
        <f>SUM(U40:X40)</f>
        <v>0</v>
      </c>
      <c r="E40" s="773"/>
      <c r="F40" s="149"/>
      <c r="G40" s="149"/>
      <c r="H40" s="149"/>
      <c r="I40" s="774"/>
      <c r="J40" s="778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771"/>
      <c r="V40" s="771"/>
      <c r="W40" s="771"/>
      <c r="X40" s="771"/>
      <c r="Y40" s="793"/>
      <c r="Z40" s="149"/>
      <c r="AA40" s="206"/>
      <c r="AB40" s="85"/>
      <c r="AC40" s="82"/>
      <c r="AD40" s="82"/>
      <c r="AE40" s="83"/>
      <c r="AF40" s="81"/>
      <c r="AG40" s="86"/>
      <c r="AH40" s="86"/>
      <c r="AI40" t="str">
        <f t="shared" si="0"/>
        <v/>
      </c>
      <c r="CA40" s="58" t="str">
        <f t="shared" si="10"/>
        <v/>
      </c>
      <c r="CB40" s="58" t="str">
        <f t="shared" si="1"/>
        <v/>
      </c>
      <c r="CC40" s="58" t="str">
        <f t="shared" si="2"/>
        <v/>
      </c>
      <c r="CD40" s="58" t="str">
        <f t="shared" si="3"/>
        <v/>
      </c>
      <c r="CE40" s="58" t="str">
        <f t="shared" si="4"/>
        <v/>
      </c>
      <c r="CF40" s="58" t="str">
        <f t="shared" si="5"/>
        <v/>
      </c>
      <c r="CJ40" s="59"/>
      <c r="CK40" s="60">
        <f t="shared" si="11"/>
        <v>0</v>
      </c>
      <c r="CL40" s="60">
        <f t="shared" si="6"/>
        <v>0</v>
      </c>
      <c r="CM40" s="60">
        <f t="shared" si="6"/>
        <v>0</v>
      </c>
      <c r="CN40" s="60">
        <f t="shared" si="6"/>
        <v>0</v>
      </c>
      <c r="CO40" s="60">
        <f t="shared" si="7"/>
        <v>0</v>
      </c>
      <c r="CP40" s="61">
        <f t="shared" si="8"/>
        <v>0</v>
      </c>
    </row>
    <row r="41" spans="1:94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t="str">
        <f t="shared" si="0"/>
        <v/>
      </c>
      <c r="CA41" s="58" t="str">
        <f t="shared" si="10"/>
        <v/>
      </c>
      <c r="CB41" s="58" t="str">
        <f t="shared" si="1"/>
        <v/>
      </c>
      <c r="CC41" s="58" t="str">
        <f t="shared" si="2"/>
        <v/>
      </c>
      <c r="CD41" s="58" t="str">
        <f t="shared" si="3"/>
        <v/>
      </c>
      <c r="CE41" s="58" t="str">
        <f t="shared" si="4"/>
        <v/>
      </c>
      <c r="CF41" s="58" t="str">
        <f t="shared" si="5"/>
        <v/>
      </c>
      <c r="CJ41" s="59"/>
      <c r="CK41" s="60">
        <f t="shared" si="11"/>
        <v>0</v>
      </c>
      <c r="CL41" s="60">
        <f t="shared" si="6"/>
        <v>0</v>
      </c>
      <c r="CM41" s="60">
        <f t="shared" si="6"/>
        <v>0</v>
      </c>
      <c r="CN41" s="60">
        <f t="shared" si="6"/>
        <v>0</v>
      </c>
      <c r="CO41" s="60">
        <f t="shared" si="7"/>
        <v>0</v>
      </c>
      <c r="CP41" s="61">
        <f t="shared" si="8"/>
        <v>0</v>
      </c>
    </row>
    <row r="42" spans="1:94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t="str">
        <f t="shared" si="0"/>
        <v/>
      </c>
      <c r="CA42" s="58" t="str">
        <f t="shared" si="10"/>
        <v/>
      </c>
      <c r="CB42" s="58" t="str">
        <f t="shared" si="1"/>
        <v/>
      </c>
      <c r="CC42" s="58" t="str">
        <f t="shared" si="2"/>
        <v/>
      </c>
      <c r="CD42" s="58" t="str">
        <f t="shared" si="3"/>
        <v/>
      </c>
      <c r="CE42" s="58" t="str">
        <f t="shared" si="4"/>
        <v/>
      </c>
      <c r="CF42" s="58" t="str">
        <f t="shared" si="5"/>
        <v/>
      </c>
      <c r="CJ42" s="59"/>
      <c r="CK42" s="60">
        <f t="shared" si="11"/>
        <v>0</v>
      </c>
      <c r="CL42" s="60">
        <f t="shared" si="6"/>
        <v>0</v>
      </c>
      <c r="CM42" s="60">
        <f t="shared" si="6"/>
        <v>0</v>
      </c>
      <c r="CN42" s="60">
        <f t="shared" si="6"/>
        <v>0</v>
      </c>
      <c r="CO42" s="60">
        <f t="shared" si="7"/>
        <v>0</v>
      </c>
      <c r="CP42" s="61">
        <f t="shared" si="8"/>
        <v>0</v>
      </c>
    </row>
    <row r="43" spans="1:94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t="str">
        <f t="shared" si="0"/>
        <v/>
      </c>
      <c r="CA43" s="58" t="str">
        <f t="shared" si="10"/>
        <v/>
      </c>
      <c r="CB43" s="58" t="str">
        <f t="shared" si="1"/>
        <v/>
      </c>
      <c r="CC43" s="58" t="str">
        <f t="shared" si="2"/>
        <v/>
      </c>
      <c r="CD43" s="58" t="str">
        <f t="shared" si="3"/>
        <v/>
      </c>
      <c r="CE43" s="58" t="str">
        <f t="shared" si="4"/>
        <v/>
      </c>
      <c r="CF43" s="58" t="str">
        <f t="shared" si="5"/>
        <v/>
      </c>
      <c r="CJ43" s="59"/>
      <c r="CK43" s="60">
        <f t="shared" si="11"/>
        <v>0</v>
      </c>
      <c r="CL43" s="60">
        <f t="shared" si="6"/>
        <v>0</v>
      </c>
      <c r="CM43" s="60">
        <f t="shared" si="6"/>
        <v>0</v>
      </c>
      <c r="CN43" s="60">
        <f t="shared" si="6"/>
        <v>0</v>
      </c>
      <c r="CO43" s="60">
        <f t="shared" si="7"/>
        <v>0</v>
      </c>
      <c r="CP43" s="61">
        <f t="shared" si="8"/>
        <v>0</v>
      </c>
    </row>
    <row r="44" spans="1:94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t="str">
        <f t="shared" si="0"/>
        <v/>
      </c>
      <c r="CA44" s="58" t="str">
        <f t="shared" si="10"/>
        <v/>
      </c>
      <c r="CB44" s="58" t="str">
        <f t="shared" si="1"/>
        <v/>
      </c>
      <c r="CC44" s="58" t="str">
        <f t="shared" si="2"/>
        <v/>
      </c>
      <c r="CD44" s="58" t="str">
        <f t="shared" si="3"/>
        <v/>
      </c>
      <c r="CE44" s="58" t="str">
        <f t="shared" si="4"/>
        <v/>
      </c>
      <c r="CF44" s="58" t="str">
        <f t="shared" si="5"/>
        <v/>
      </c>
      <c r="CJ44" s="59"/>
      <c r="CK44" s="60">
        <f t="shared" si="11"/>
        <v>0</v>
      </c>
      <c r="CL44" s="60">
        <f t="shared" si="6"/>
        <v>0</v>
      </c>
      <c r="CM44" s="60">
        <f t="shared" si="6"/>
        <v>0</v>
      </c>
      <c r="CN44" s="60">
        <f t="shared" si="6"/>
        <v>0</v>
      </c>
      <c r="CO44" s="60">
        <f t="shared" si="7"/>
        <v>0</v>
      </c>
      <c r="CP44" s="61">
        <f t="shared" si="8"/>
        <v>0</v>
      </c>
    </row>
    <row r="45" spans="1:94" s="23" customFormat="1" ht="15" customHeight="1" x14ac:dyDescent="0.25">
      <c r="A45" s="62"/>
      <c r="B45" s="794" t="s">
        <v>81</v>
      </c>
      <c r="C45" s="795"/>
      <c r="D45" s="765">
        <f>SUM(E45:X45)</f>
        <v>0</v>
      </c>
      <c r="E45" s="728"/>
      <c r="F45" s="53"/>
      <c r="G45" s="53"/>
      <c r="H45" s="53"/>
      <c r="I45" s="729"/>
      <c r="J45" s="770"/>
      <c r="K45" s="53"/>
      <c r="L45" s="53"/>
      <c r="M45" s="771"/>
      <c r="N45" s="771"/>
      <c r="O45" s="771"/>
      <c r="P45" s="771"/>
      <c r="Q45" s="771"/>
      <c r="R45" s="771"/>
      <c r="S45" s="771"/>
      <c r="T45" s="771"/>
      <c r="U45" s="771"/>
      <c r="V45" s="771"/>
      <c r="W45" s="771"/>
      <c r="X45" s="771"/>
      <c r="Y45" s="793"/>
      <c r="Z45" s="149"/>
      <c r="AA45" s="206"/>
      <c r="AB45" s="767"/>
      <c r="AC45" s="53"/>
      <c r="AD45" s="53"/>
      <c r="AE45" s="54"/>
      <c r="AF45" s="728"/>
      <c r="AG45" s="729"/>
      <c r="AH45" s="729"/>
      <c r="AI45" t="str">
        <f t="shared" si="0"/>
        <v/>
      </c>
      <c r="CA45" s="58" t="str">
        <f t="shared" si="10"/>
        <v/>
      </c>
      <c r="CB45" s="58" t="str">
        <f t="shared" si="1"/>
        <v/>
      </c>
      <c r="CC45" s="58" t="str">
        <f t="shared" si="2"/>
        <v/>
      </c>
      <c r="CD45" s="58" t="str">
        <f t="shared" si="3"/>
        <v/>
      </c>
      <c r="CE45" s="58" t="str">
        <f t="shared" si="4"/>
        <v/>
      </c>
      <c r="CF45" s="58" t="str">
        <f t="shared" si="5"/>
        <v/>
      </c>
      <c r="CJ45" s="59"/>
      <c r="CK45" s="60">
        <f t="shared" si="11"/>
        <v>0</v>
      </c>
      <c r="CL45" s="60">
        <f t="shared" si="6"/>
        <v>0</v>
      </c>
      <c r="CM45" s="60">
        <f t="shared" si="6"/>
        <v>0</v>
      </c>
      <c r="CN45" s="60">
        <f t="shared" si="6"/>
        <v>0</v>
      </c>
      <c r="CO45" s="60">
        <f t="shared" si="7"/>
        <v>0</v>
      </c>
      <c r="CP45" s="61">
        <f t="shared" si="8"/>
        <v>0</v>
      </c>
    </row>
    <row r="46" spans="1:94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t="str">
        <f t="shared" si="0"/>
        <v/>
      </c>
      <c r="CA46" s="58" t="str">
        <f t="shared" si="10"/>
        <v/>
      </c>
      <c r="CB46" s="58" t="str">
        <f t="shared" si="1"/>
        <v/>
      </c>
      <c r="CC46" s="58" t="str">
        <f t="shared" si="2"/>
        <v/>
      </c>
      <c r="CD46" s="58" t="str">
        <f t="shared" si="3"/>
        <v/>
      </c>
      <c r="CE46" s="58" t="str">
        <f t="shared" si="4"/>
        <v/>
      </c>
      <c r="CF46" s="58" t="str">
        <f t="shared" si="5"/>
        <v/>
      </c>
      <c r="CK46" s="60">
        <f t="shared" si="11"/>
        <v>0</v>
      </c>
      <c r="CL46" s="60">
        <f t="shared" si="11"/>
        <v>0</v>
      </c>
      <c r="CM46" s="60">
        <f t="shared" si="11"/>
        <v>0</v>
      </c>
      <c r="CN46" s="60">
        <f t="shared" si="11"/>
        <v>0</v>
      </c>
      <c r="CO46" s="60">
        <f t="shared" si="7"/>
        <v>0</v>
      </c>
      <c r="CP46" s="61">
        <f t="shared" si="8"/>
        <v>0</v>
      </c>
    </row>
    <row r="47" spans="1:94" s="23" customFormat="1" ht="15" customHeight="1" x14ac:dyDescent="0.25">
      <c r="A47" s="62"/>
      <c r="B47" s="796" t="s">
        <v>83</v>
      </c>
      <c r="C47" s="797" t="s">
        <v>84</v>
      </c>
      <c r="D47" s="70">
        <f>SUM(K47:X47)</f>
        <v>0</v>
      </c>
      <c r="E47" s="773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793"/>
      <c r="Z47" s="149"/>
      <c r="AA47" s="206"/>
      <c r="AB47" s="767"/>
      <c r="AC47" s="53"/>
      <c r="AD47" s="53"/>
      <c r="AE47" s="54"/>
      <c r="AF47" s="728"/>
      <c r="AG47" s="729"/>
      <c r="AH47" s="729"/>
      <c r="AI47" t="str">
        <f t="shared" si="0"/>
        <v/>
      </c>
      <c r="CA47" s="58" t="str">
        <f t="shared" si="10"/>
        <v/>
      </c>
      <c r="CB47" s="58" t="str">
        <f t="shared" si="1"/>
        <v/>
      </c>
      <c r="CC47" s="58" t="str">
        <f t="shared" si="2"/>
        <v/>
      </c>
      <c r="CD47" s="58" t="str">
        <f t="shared" si="3"/>
        <v/>
      </c>
      <c r="CE47" s="58" t="str">
        <f t="shared" si="4"/>
        <v/>
      </c>
      <c r="CF47" s="58" t="str">
        <f t="shared" si="5"/>
        <v/>
      </c>
      <c r="CK47" s="60">
        <f t="shared" ref="CK47:CN52" si="12">IF(AND($D47&lt;&gt;0,AB47=""),1,IF(AB47&gt;$D47,1,0))</f>
        <v>0</v>
      </c>
      <c r="CL47" s="60">
        <f t="shared" si="12"/>
        <v>0</v>
      </c>
      <c r="CM47" s="60">
        <f t="shared" si="12"/>
        <v>0</v>
      </c>
      <c r="CN47" s="60">
        <f t="shared" si="12"/>
        <v>0</v>
      </c>
      <c r="CO47" s="60">
        <f t="shared" si="7"/>
        <v>0</v>
      </c>
      <c r="CP47" s="61">
        <f t="shared" si="8"/>
        <v>0</v>
      </c>
    </row>
    <row r="48" spans="1:94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t="str">
        <f t="shared" si="0"/>
        <v/>
      </c>
      <c r="CA48" s="58" t="str">
        <f t="shared" si="10"/>
        <v/>
      </c>
      <c r="CB48" s="58" t="str">
        <f t="shared" si="1"/>
        <v/>
      </c>
      <c r="CC48" s="58" t="str">
        <f t="shared" si="2"/>
        <v/>
      </c>
      <c r="CD48" s="58" t="str">
        <f t="shared" si="3"/>
        <v/>
      </c>
      <c r="CE48" s="58" t="str">
        <f t="shared" si="4"/>
        <v/>
      </c>
      <c r="CF48" s="58" t="str">
        <f t="shared" si="5"/>
        <v/>
      </c>
      <c r="CK48" s="60">
        <f t="shared" si="12"/>
        <v>0</v>
      </c>
      <c r="CL48" s="60">
        <f t="shared" si="12"/>
        <v>0</v>
      </c>
      <c r="CM48" s="60">
        <f t="shared" si="12"/>
        <v>0</v>
      </c>
      <c r="CN48" s="60">
        <f t="shared" si="12"/>
        <v>0</v>
      </c>
      <c r="CO48" s="60">
        <f t="shared" si="7"/>
        <v>0</v>
      </c>
      <c r="CP48" s="61">
        <f t="shared" si="8"/>
        <v>0</v>
      </c>
    </row>
    <row r="49" spans="1:94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t="str">
        <f t="shared" si="0"/>
        <v/>
      </c>
      <c r="CA49" s="58" t="str">
        <f t="shared" si="10"/>
        <v/>
      </c>
      <c r="CB49" s="58" t="str">
        <f t="shared" si="1"/>
        <v/>
      </c>
      <c r="CC49" s="58" t="str">
        <f t="shared" si="2"/>
        <v/>
      </c>
      <c r="CD49" s="58" t="str">
        <f t="shared" si="3"/>
        <v/>
      </c>
      <c r="CE49" s="58" t="str">
        <f t="shared" si="4"/>
        <v/>
      </c>
      <c r="CF49" s="58" t="str">
        <f t="shared" si="5"/>
        <v/>
      </c>
      <c r="CK49" s="60">
        <f t="shared" si="12"/>
        <v>0</v>
      </c>
      <c r="CL49" s="60">
        <f t="shared" si="12"/>
        <v>0</v>
      </c>
      <c r="CM49" s="60">
        <f t="shared" si="12"/>
        <v>0</v>
      </c>
      <c r="CN49" s="60">
        <f t="shared" si="12"/>
        <v>0</v>
      </c>
      <c r="CO49" s="60">
        <f t="shared" si="7"/>
        <v>0</v>
      </c>
      <c r="CP49" s="61">
        <f t="shared" si="8"/>
        <v>0</v>
      </c>
    </row>
    <row r="50" spans="1:94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t="str">
        <f t="shared" si="0"/>
        <v/>
      </c>
      <c r="CA50" s="58" t="str">
        <f t="shared" si="10"/>
        <v/>
      </c>
      <c r="CB50" s="58" t="str">
        <f t="shared" si="1"/>
        <v/>
      </c>
      <c r="CC50" s="58" t="str">
        <f t="shared" si="2"/>
        <v/>
      </c>
      <c r="CD50" s="58" t="str">
        <f t="shared" si="3"/>
        <v/>
      </c>
      <c r="CE50" s="58" t="str">
        <f t="shared" si="4"/>
        <v/>
      </c>
      <c r="CF50" s="58" t="str">
        <f t="shared" si="5"/>
        <v/>
      </c>
      <c r="CK50" s="60">
        <f t="shared" si="12"/>
        <v>0</v>
      </c>
      <c r="CL50" s="60">
        <f t="shared" si="12"/>
        <v>0</v>
      </c>
      <c r="CM50" s="60">
        <f t="shared" si="12"/>
        <v>0</v>
      </c>
      <c r="CN50" s="60">
        <f t="shared" si="12"/>
        <v>0</v>
      </c>
      <c r="CO50" s="60">
        <f t="shared" si="7"/>
        <v>0</v>
      </c>
      <c r="CP50" s="61">
        <f t="shared" si="8"/>
        <v>0</v>
      </c>
    </row>
    <row r="51" spans="1:94" s="23" customFormat="1" ht="15" customHeight="1" x14ac:dyDescent="0.25">
      <c r="A51" s="62"/>
      <c r="B51" s="796" t="s">
        <v>88</v>
      </c>
      <c r="C51" s="769" t="s">
        <v>52</v>
      </c>
      <c r="D51" s="765">
        <f>SUM(E51:X51)</f>
        <v>0</v>
      </c>
      <c r="E51" s="728"/>
      <c r="F51" s="53"/>
      <c r="G51" s="53"/>
      <c r="H51" s="53"/>
      <c r="I51" s="729"/>
      <c r="J51" s="728"/>
      <c r="K51" s="53"/>
      <c r="L51" s="53"/>
      <c r="M51" s="771"/>
      <c r="N51" s="771"/>
      <c r="O51" s="771"/>
      <c r="P51" s="771"/>
      <c r="Q51" s="771"/>
      <c r="R51" s="771"/>
      <c r="S51" s="771"/>
      <c r="T51" s="771"/>
      <c r="U51" s="771"/>
      <c r="V51" s="771"/>
      <c r="W51" s="771"/>
      <c r="X51" s="65"/>
      <c r="Y51" s="85"/>
      <c r="Z51" s="82"/>
      <c r="AA51" s="74"/>
      <c r="AB51" s="798"/>
      <c r="AC51" s="53"/>
      <c r="AD51" s="53"/>
      <c r="AE51" s="54"/>
      <c r="AF51" s="728"/>
      <c r="AG51" s="729"/>
      <c r="AH51" s="729"/>
      <c r="AI51" t="str">
        <f t="shared" si="0"/>
        <v/>
      </c>
      <c r="CA51" s="146"/>
      <c r="CB51" s="58" t="str">
        <f t="shared" si="1"/>
        <v/>
      </c>
      <c r="CC51" s="58" t="str">
        <f t="shared" si="2"/>
        <v/>
      </c>
      <c r="CD51" s="58" t="str">
        <f t="shared" si="3"/>
        <v/>
      </c>
      <c r="CE51" s="58" t="str">
        <f t="shared" si="4"/>
        <v/>
      </c>
      <c r="CF51" s="58" t="str">
        <f t="shared" si="5"/>
        <v/>
      </c>
      <c r="CK51" s="57"/>
      <c r="CL51" s="60">
        <f t="shared" si="12"/>
        <v>0</v>
      </c>
      <c r="CM51" s="60">
        <f t="shared" si="12"/>
        <v>0</v>
      </c>
      <c r="CN51" s="60">
        <f t="shared" si="12"/>
        <v>0</v>
      </c>
      <c r="CO51" s="60">
        <f t="shared" si="7"/>
        <v>0</v>
      </c>
      <c r="CP51" s="61">
        <f>IF(AND(D51&gt;0,AH51=""),1,IF(AH51&gt;$D51,1,0))</f>
        <v>0</v>
      </c>
    </row>
    <row r="52" spans="1:94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55" t="str">
        <f>CA52&amp;CB52&amp;CC52&amp;CD52&amp;CE52&amp;CF52</f>
        <v/>
      </c>
      <c r="CA52" s="146"/>
      <c r="CB52" s="58" t="str">
        <f>IF(AND($D52&lt;&gt;0,AC52=""),"* No olvide ingresar la variable "&amp;AC$9&amp;""&amp;" (Digite CERO si no tiene).  ",IF(AC52&gt;$D52,"* La variable Pueblos Originarios no puede superar el Total. ",""))</f>
        <v/>
      </c>
      <c r="CC52" s="58" t="str">
        <f t="shared" si="2"/>
        <v/>
      </c>
      <c r="CD52" s="58" t="str">
        <f t="shared" si="3"/>
        <v/>
      </c>
      <c r="CE52" s="58" t="str">
        <f t="shared" si="4"/>
        <v/>
      </c>
      <c r="CF52" s="58" t="str">
        <f t="shared" si="5"/>
        <v/>
      </c>
      <c r="CK52" s="57"/>
      <c r="CL52" s="60">
        <f t="shared" si="12"/>
        <v>0</v>
      </c>
      <c r="CM52" s="60">
        <f t="shared" si="12"/>
        <v>0</v>
      </c>
      <c r="CN52" s="60">
        <f t="shared" si="12"/>
        <v>0</v>
      </c>
      <c r="CO52" s="60">
        <f t="shared" si="7"/>
        <v>0</v>
      </c>
      <c r="CP52" s="61">
        <f t="shared" si="8"/>
        <v>0</v>
      </c>
    </row>
    <row r="53" spans="1:94" s="23" customFormat="1" ht="15" customHeight="1" x14ac:dyDescent="0.15">
      <c r="A53" s="87"/>
      <c r="B53" s="799" t="s">
        <v>4</v>
      </c>
      <c r="C53" s="800"/>
      <c r="D53" s="782">
        <f>SUM(E53:X53)</f>
        <v>12</v>
      </c>
      <c r="E53" s="801">
        <f>SUM(E11:E52)</f>
        <v>0</v>
      </c>
      <c r="F53" s="802">
        <f t="shared" ref="F53:AH53" si="13">SUM(F11:F52)</f>
        <v>0</v>
      </c>
      <c r="G53" s="802">
        <f t="shared" si="13"/>
        <v>0</v>
      </c>
      <c r="H53" s="802">
        <f t="shared" si="13"/>
        <v>0</v>
      </c>
      <c r="I53" s="803">
        <f>SUM(I11:I52)</f>
        <v>0</v>
      </c>
      <c r="J53" s="804">
        <f t="shared" si="13"/>
        <v>0</v>
      </c>
      <c r="K53" s="802">
        <f t="shared" si="13"/>
        <v>0</v>
      </c>
      <c r="L53" s="802">
        <f t="shared" si="13"/>
        <v>6</v>
      </c>
      <c r="M53" s="805">
        <f t="shared" si="13"/>
        <v>2</v>
      </c>
      <c r="N53" s="805">
        <f t="shared" si="13"/>
        <v>2</v>
      </c>
      <c r="O53" s="805">
        <f t="shared" si="13"/>
        <v>2</v>
      </c>
      <c r="P53" s="805">
        <f t="shared" si="13"/>
        <v>0</v>
      </c>
      <c r="Q53" s="805">
        <f t="shared" si="13"/>
        <v>0</v>
      </c>
      <c r="R53" s="805">
        <f t="shared" si="13"/>
        <v>0</v>
      </c>
      <c r="S53" s="805">
        <f t="shared" si="13"/>
        <v>0</v>
      </c>
      <c r="T53" s="805">
        <f t="shared" si="13"/>
        <v>0</v>
      </c>
      <c r="U53" s="805">
        <f t="shared" si="13"/>
        <v>0</v>
      </c>
      <c r="V53" s="805">
        <f t="shared" si="13"/>
        <v>0</v>
      </c>
      <c r="W53" s="805">
        <f t="shared" si="13"/>
        <v>0</v>
      </c>
      <c r="X53" s="805">
        <f t="shared" si="13"/>
        <v>0</v>
      </c>
      <c r="Y53" s="806">
        <f t="shared" si="13"/>
        <v>12</v>
      </c>
      <c r="Z53" s="802">
        <f t="shared" si="13"/>
        <v>0</v>
      </c>
      <c r="AA53" s="807">
        <f t="shared" si="13"/>
        <v>0</v>
      </c>
      <c r="AB53" s="806">
        <f t="shared" si="13"/>
        <v>0</v>
      </c>
      <c r="AC53" s="248">
        <f>SUM(AC11:AC52)</f>
        <v>0</v>
      </c>
      <c r="AD53" s="802">
        <f t="shared" si="13"/>
        <v>0</v>
      </c>
      <c r="AE53" s="808">
        <f t="shared" si="13"/>
        <v>0</v>
      </c>
      <c r="AF53" s="801">
        <f t="shared" si="13"/>
        <v>0</v>
      </c>
      <c r="AG53" s="803">
        <f>SUM(AG11:AG52)</f>
        <v>0</v>
      </c>
      <c r="AH53" s="803">
        <f t="shared" si="13"/>
        <v>0</v>
      </c>
    </row>
    <row r="54" spans="1:94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4" ht="42" x14ac:dyDescent="0.25">
      <c r="A55" s="733" t="s">
        <v>3</v>
      </c>
      <c r="B55" s="734"/>
      <c r="C55" s="735"/>
      <c r="D55" s="809" t="s">
        <v>4</v>
      </c>
      <c r="E55" s="743" t="s">
        <v>90</v>
      </c>
      <c r="F55" s="745" t="s">
        <v>91</v>
      </c>
      <c r="G55" s="745" t="s">
        <v>92</v>
      </c>
      <c r="H55" s="748" t="s">
        <v>93</v>
      </c>
      <c r="I55" s="810" t="s">
        <v>94</v>
      </c>
    </row>
    <row r="56" spans="1:94" ht="15" customHeight="1" x14ac:dyDescent="0.25">
      <c r="A56" s="731" t="s">
        <v>40</v>
      </c>
      <c r="B56" s="752" t="s">
        <v>41</v>
      </c>
      <c r="C56" s="753"/>
      <c r="D56" s="754">
        <f t="shared" ref="D56:D91" si="14">SUM(E56:H56)</f>
        <v>0</v>
      </c>
      <c r="E56" s="755"/>
      <c r="F56" s="756"/>
      <c r="G56" s="756"/>
      <c r="H56" s="811"/>
      <c r="I56" s="812"/>
      <c r="J56" s="255" t="str">
        <f>CA56</f>
        <v/>
      </c>
      <c r="CA56" s="58" t="str">
        <f>IF(AND($D56&lt;&gt;0,I56=""),"* No olvide ingresar la columna "&amp;I$55&amp;""&amp;" (Digite CERO si no tiene).  ",IF(I56&gt;$D56,"* La variable "&amp;I$55&amp;""&amp;" no puede superar el Total. ",""))</f>
        <v/>
      </c>
      <c r="CK56" s="61">
        <f>IF(AND($D56&lt;&gt;0,I56=""),1,IF(I56&gt;$D56,1,0))</f>
        <v>0</v>
      </c>
    </row>
    <row r="57" spans="1:94" ht="21" x14ac:dyDescent="0.25">
      <c r="A57" s="256"/>
      <c r="B57" s="751" t="s">
        <v>42</v>
      </c>
      <c r="C57" s="764" t="s">
        <v>43</v>
      </c>
      <c r="D57" s="754">
        <f t="shared" si="14"/>
        <v>0</v>
      </c>
      <c r="E57" s="728"/>
      <c r="F57" s="53"/>
      <c r="G57" s="53"/>
      <c r="H57" s="771"/>
      <c r="I57" s="813"/>
      <c r="J57" s="255" t="str">
        <f>CA57</f>
        <v/>
      </c>
      <c r="CA57" s="58" t="str">
        <f t="shared" ref="CA57:CA95" si="15">IF(AND($D57&lt;&gt;0,I57=""),"* No olvide ingresar la columna "&amp;I$55&amp;""&amp;" (Digite CERO si no tiene).  ",IF(I57&gt;$D57,"* La variable "&amp;I$55&amp;""&amp;" no puede superar el Total. ",""))</f>
        <v/>
      </c>
      <c r="CK57" s="61">
        <f t="shared" ref="CK57:CK96" si="16">IF(AND($D57&lt;&gt;0,I57=""),1,IF(I57&gt;$D57,1,0))</f>
        <v>0</v>
      </c>
    </row>
    <row r="58" spans="1:94" x14ac:dyDescent="0.25">
      <c r="A58" s="256"/>
      <c r="B58" s="62"/>
      <c r="C58" s="69" t="s">
        <v>44</v>
      </c>
      <c r="D58" s="137">
        <f t="shared" si="14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5"/>
        <v/>
      </c>
      <c r="CK58" s="61">
        <f t="shared" si="16"/>
        <v>0</v>
      </c>
    </row>
    <row r="59" spans="1:94" x14ac:dyDescent="0.25">
      <c r="A59" s="256"/>
      <c r="B59" s="62"/>
      <c r="C59" s="80" t="s">
        <v>45</v>
      </c>
      <c r="D59" s="70">
        <f t="shared" si="14"/>
        <v>0</v>
      </c>
      <c r="E59" s="81"/>
      <c r="F59" s="82"/>
      <c r="G59" s="82"/>
      <c r="H59" s="110"/>
      <c r="I59" s="258"/>
      <c r="J59" s="255" t="str">
        <f t="shared" ref="J59:J96" si="17">CA59</f>
        <v/>
      </c>
      <c r="CA59" s="58" t="str">
        <f t="shared" si="15"/>
        <v/>
      </c>
      <c r="CK59" s="61">
        <f t="shared" si="16"/>
        <v>0</v>
      </c>
    </row>
    <row r="60" spans="1:94" x14ac:dyDescent="0.25">
      <c r="A60" s="256"/>
      <c r="B60" s="87"/>
      <c r="C60" s="88" t="s">
        <v>46</v>
      </c>
      <c r="D60" s="89">
        <f t="shared" si="14"/>
        <v>0</v>
      </c>
      <c r="E60" s="90"/>
      <c r="F60" s="91"/>
      <c r="G60" s="91"/>
      <c r="H60" s="225"/>
      <c r="I60" s="259"/>
      <c r="J60" s="255" t="str">
        <f t="shared" si="17"/>
        <v/>
      </c>
      <c r="CA60" s="58" t="str">
        <f t="shared" si="15"/>
        <v/>
      </c>
      <c r="CK60" s="61">
        <f t="shared" si="16"/>
        <v>0</v>
      </c>
    </row>
    <row r="61" spans="1:94" x14ac:dyDescent="0.25">
      <c r="A61" s="256"/>
      <c r="B61" s="99" t="s">
        <v>47</v>
      </c>
      <c r="C61" s="100"/>
      <c r="D61" s="163">
        <f t="shared" si="14"/>
        <v>0</v>
      </c>
      <c r="E61" s="71"/>
      <c r="F61" s="72"/>
      <c r="G61" s="72"/>
      <c r="H61" s="103"/>
      <c r="I61" s="260"/>
      <c r="J61" s="255" t="str">
        <f t="shared" si="17"/>
        <v/>
      </c>
      <c r="CA61" s="58" t="str">
        <f t="shared" si="15"/>
        <v/>
      </c>
      <c r="CK61" s="61">
        <f t="shared" si="16"/>
        <v>0</v>
      </c>
    </row>
    <row r="62" spans="1:94" x14ac:dyDescent="0.25">
      <c r="A62" s="256"/>
      <c r="B62" s="107" t="s">
        <v>48</v>
      </c>
      <c r="C62" s="108"/>
      <c r="D62" s="137">
        <f t="shared" si="14"/>
        <v>0</v>
      </c>
      <c r="E62" s="81"/>
      <c r="F62" s="82"/>
      <c r="G62" s="82"/>
      <c r="H62" s="110"/>
      <c r="I62" s="258"/>
      <c r="J62" s="255" t="str">
        <f t="shared" si="17"/>
        <v/>
      </c>
      <c r="CA62" s="58" t="str">
        <f t="shared" si="15"/>
        <v/>
      </c>
      <c r="CK62" s="61">
        <f t="shared" si="16"/>
        <v>0</v>
      </c>
    </row>
    <row r="63" spans="1:94" x14ac:dyDescent="0.25">
      <c r="A63" s="256"/>
      <c r="B63" s="107" t="s">
        <v>49</v>
      </c>
      <c r="C63" s="108"/>
      <c r="D63" s="137">
        <f t="shared" si="14"/>
        <v>0</v>
      </c>
      <c r="E63" s="81"/>
      <c r="F63" s="82"/>
      <c r="G63" s="82"/>
      <c r="H63" s="110"/>
      <c r="I63" s="258"/>
      <c r="J63" s="255" t="str">
        <f t="shared" si="17"/>
        <v/>
      </c>
      <c r="CA63" s="58" t="str">
        <f t="shared" si="15"/>
        <v/>
      </c>
      <c r="CK63" s="61">
        <f t="shared" si="16"/>
        <v>0</v>
      </c>
    </row>
    <row r="64" spans="1:94" x14ac:dyDescent="0.25">
      <c r="A64" s="256"/>
      <c r="B64" s="112" t="s">
        <v>50</v>
      </c>
      <c r="C64" s="113"/>
      <c r="D64" s="137">
        <f t="shared" si="14"/>
        <v>0</v>
      </c>
      <c r="E64" s="144"/>
      <c r="F64" s="139"/>
      <c r="G64" s="139"/>
      <c r="H64" s="203"/>
      <c r="I64" s="261"/>
      <c r="J64" s="255" t="str">
        <f t="shared" si="17"/>
        <v/>
      </c>
      <c r="CA64" s="58" t="str">
        <f t="shared" si="15"/>
        <v/>
      </c>
      <c r="CK64" s="61">
        <f t="shared" si="16"/>
        <v>0</v>
      </c>
    </row>
    <row r="65" spans="1:89" ht="21" customHeight="1" x14ac:dyDescent="0.25">
      <c r="A65" s="256"/>
      <c r="B65" s="732" t="s">
        <v>95</v>
      </c>
      <c r="C65" s="814" t="s">
        <v>96</v>
      </c>
      <c r="D65" s="754">
        <f t="shared" si="14"/>
        <v>0</v>
      </c>
      <c r="E65" s="728"/>
      <c r="F65" s="53"/>
      <c r="G65" s="53"/>
      <c r="H65" s="771"/>
      <c r="I65" s="813"/>
      <c r="J65" s="255" t="str">
        <f t="shared" si="17"/>
        <v/>
      </c>
      <c r="CA65" s="58" t="str">
        <f t="shared" si="15"/>
        <v/>
      </c>
      <c r="CK65" s="61">
        <f t="shared" si="16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5"/>
        <v/>
      </c>
      <c r="CK66" s="61">
        <f t="shared" si="16"/>
        <v>0</v>
      </c>
    </row>
    <row r="67" spans="1:89" x14ac:dyDescent="0.25">
      <c r="A67" s="256"/>
      <c r="B67" s="99" t="s">
        <v>54</v>
      </c>
      <c r="C67" s="100"/>
      <c r="D67" s="163">
        <f t="shared" si="14"/>
        <v>0</v>
      </c>
      <c r="E67" s="219"/>
      <c r="F67" s="217"/>
      <c r="G67" s="217"/>
      <c r="H67" s="215"/>
      <c r="I67" s="265"/>
      <c r="J67" s="255" t="str">
        <f t="shared" si="17"/>
        <v/>
      </c>
      <c r="CA67" s="58" t="str">
        <f t="shared" si="15"/>
        <v/>
      </c>
      <c r="CK67" s="61">
        <f t="shared" si="16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4"/>
        <v>6</v>
      </c>
      <c r="E68" s="144">
        <v>6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17"/>
        <v/>
      </c>
      <c r="CA68" s="58" t="str">
        <f t="shared" si="15"/>
        <v/>
      </c>
      <c r="CK68" s="61">
        <f t="shared" si="16"/>
        <v>0</v>
      </c>
    </row>
    <row r="69" spans="1:89" ht="21" customHeight="1" x14ac:dyDescent="0.25">
      <c r="A69" s="256"/>
      <c r="B69" s="815" t="s">
        <v>56</v>
      </c>
      <c r="C69" s="772" t="s">
        <v>57</v>
      </c>
      <c r="D69" s="765">
        <f t="shared" si="14"/>
        <v>3</v>
      </c>
      <c r="E69" s="728">
        <v>3</v>
      </c>
      <c r="F69" s="53">
        <v>0</v>
      </c>
      <c r="G69" s="53">
        <v>0</v>
      </c>
      <c r="H69" s="771">
        <v>0</v>
      </c>
      <c r="I69" s="813">
        <v>0</v>
      </c>
      <c r="J69" s="255" t="str">
        <f t="shared" si="17"/>
        <v/>
      </c>
      <c r="CA69" s="58" t="str">
        <f t="shared" si="15"/>
        <v/>
      </c>
      <c r="CK69" s="61">
        <f t="shared" si="16"/>
        <v>0</v>
      </c>
    </row>
    <row r="70" spans="1:89" ht="15" customHeight="1" x14ac:dyDescent="0.25">
      <c r="A70" s="256"/>
      <c r="B70" s="815"/>
      <c r="C70" s="153" t="s">
        <v>58</v>
      </c>
      <c r="D70" s="114">
        <f t="shared" si="14"/>
        <v>3</v>
      </c>
      <c r="E70" s="115">
        <v>3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17"/>
        <v/>
      </c>
      <c r="CA70" s="58" t="str">
        <f t="shared" si="15"/>
        <v/>
      </c>
      <c r="CK70" s="61">
        <f t="shared" si="16"/>
        <v>0</v>
      </c>
    </row>
    <row r="71" spans="1:89" x14ac:dyDescent="0.25">
      <c r="A71" s="256"/>
      <c r="B71" s="161" t="s">
        <v>59</v>
      </c>
      <c r="C71" s="162"/>
      <c r="D71" s="163">
        <f t="shared" si="14"/>
        <v>0</v>
      </c>
      <c r="E71" s="219"/>
      <c r="F71" s="217"/>
      <c r="G71" s="217"/>
      <c r="H71" s="215"/>
      <c r="I71" s="265"/>
      <c r="J71" s="255" t="str">
        <f t="shared" si="17"/>
        <v/>
      </c>
      <c r="CA71" s="58" t="str">
        <f t="shared" si="15"/>
        <v/>
      </c>
      <c r="CK71" s="61">
        <f t="shared" si="16"/>
        <v>0</v>
      </c>
    </row>
    <row r="72" spans="1:89" ht="15" customHeight="1" x14ac:dyDescent="0.25">
      <c r="A72" s="256"/>
      <c r="B72" s="768" t="s">
        <v>60</v>
      </c>
      <c r="C72" s="777" t="s">
        <v>61</v>
      </c>
      <c r="D72" s="765">
        <f t="shared" si="14"/>
        <v>0</v>
      </c>
      <c r="E72" s="770"/>
      <c r="F72" s="53"/>
      <c r="G72" s="53"/>
      <c r="H72" s="771"/>
      <c r="I72" s="813"/>
      <c r="J72" s="255" t="str">
        <f t="shared" si="17"/>
        <v/>
      </c>
      <c r="CA72" s="58" t="str">
        <f t="shared" si="15"/>
        <v/>
      </c>
      <c r="CK72" s="61">
        <f t="shared" si="16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4"/>
        <v>0</v>
      </c>
      <c r="E73" s="109"/>
      <c r="F73" s="82"/>
      <c r="G73" s="82"/>
      <c r="H73" s="110"/>
      <c r="I73" s="258"/>
      <c r="J73" s="255" t="str">
        <f t="shared" si="17"/>
        <v/>
      </c>
      <c r="CA73" s="58" t="str">
        <f t="shared" si="15"/>
        <v/>
      </c>
      <c r="CK73" s="61">
        <f t="shared" si="16"/>
        <v>0</v>
      </c>
    </row>
    <row r="74" spans="1:89" x14ac:dyDescent="0.25">
      <c r="A74" s="256"/>
      <c r="B74" s="130"/>
      <c r="C74" s="180" t="s">
        <v>63</v>
      </c>
      <c r="D74" s="114">
        <f t="shared" si="14"/>
        <v>0</v>
      </c>
      <c r="E74" s="118"/>
      <c r="F74" s="116"/>
      <c r="G74" s="116"/>
      <c r="H74" s="119"/>
      <c r="I74" s="264"/>
      <c r="J74" s="255" t="str">
        <f t="shared" si="17"/>
        <v/>
      </c>
      <c r="CA74" s="58" t="str">
        <f t="shared" si="15"/>
        <v/>
      </c>
      <c r="CK74" s="61">
        <f t="shared" si="16"/>
        <v>0</v>
      </c>
    </row>
    <row r="75" spans="1:89" x14ac:dyDescent="0.25">
      <c r="A75" s="256"/>
      <c r="B75" s="768" t="s">
        <v>64</v>
      </c>
      <c r="C75" s="764" t="s">
        <v>65</v>
      </c>
      <c r="D75" s="754">
        <f t="shared" si="14"/>
        <v>0</v>
      </c>
      <c r="E75" s="728"/>
      <c r="F75" s="53"/>
      <c r="G75" s="53"/>
      <c r="H75" s="771"/>
      <c r="I75" s="813"/>
      <c r="J75" s="255" t="str">
        <f t="shared" si="17"/>
        <v/>
      </c>
      <c r="CA75" s="58" t="str">
        <f t="shared" si="15"/>
        <v/>
      </c>
      <c r="CK75" s="61">
        <f t="shared" si="16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4"/>
        <v>0</v>
      </c>
      <c r="E76" s="81"/>
      <c r="F76" s="82"/>
      <c r="G76" s="82"/>
      <c r="H76" s="110"/>
      <c r="I76" s="258"/>
      <c r="J76" s="255" t="str">
        <f t="shared" si="17"/>
        <v/>
      </c>
      <c r="CA76" s="58" t="str">
        <f t="shared" si="15"/>
        <v/>
      </c>
      <c r="CK76" s="61">
        <f t="shared" si="16"/>
        <v>0</v>
      </c>
    </row>
    <row r="77" spans="1:89" x14ac:dyDescent="0.25">
      <c r="A77" s="256"/>
      <c r="B77" s="130"/>
      <c r="C77" s="180" t="s">
        <v>63</v>
      </c>
      <c r="D77" s="114">
        <f t="shared" si="14"/>
        <v>0</v>
      </c>
      <c r="E77" s="115"/>
      <c r="F77" s="116"/>
      <c r="G77" s="116"/>
      <c r="H77" s="119"/>
      <c r="I77" s="264"/>
      <c r="J77" s="255" t="str">
        <f t="shared" si="17"/>
        <v/>
      </c>
      <c r="CA77" s="58" t="str">
        <f t="shared" si="15"/>
        <v/>
      </c>
      <c r="CK77" s="61">
        <f t="shared" si="16"/>
        <v>0</v>
      </c>
    </row>
    <row r="78" spans="1:89" x14ac:dyDescent="0.25">
      <c r="A78" s="256"/>
      <c r="B78" s="780" t="s">
        <v>67</v>
      </c>
      <c r="C78" s="781"/>
      <c r="D78" s="782">
        <f t="shared" si="14"/>
        <v>0</v>
      </c>
      <c r="E78" s="783"/>
      <c r="F78" s="784"/>
      <c r="G78" s="784"/>
      <c r="H78" s="787"/>
      <c r="I78" s="816"/>
      <c r="J78" s="255" t="str">
        <f t="shared" si="17"/>
        <v/>
      </c>
      <c r="CA78" s="58" t="str">
        <f t="shared" si="15"/>
        <v/>
      </c>
      <c r="CK78" s="61">
        <f t="shared" si="16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4"/>
        <v>0</v>
      </c>
      <c r="E79" s="71"/>
      <c r="F79" s="72"/>
      <c r="G79" s="72"/>
      <c r="H79" s="103"/>
      <c r="I79" s="260"/>
      <c r="J79" s="255" t="str">
        <f t="shared" si="17"/>
        <v/>
      </c>
      <c r="CA79" s="58" t="str">
        <f t="shared" si="15"/>
        <v/>
      </c>
      <c r="CK79" s="61">
        <f t="shared" si="16"/>
        <v>0</v>
      </c>
    </row>
    <row r="80" spans="1:89" x14ac:dyDescent="0.25">
      <c r="A80" s="256"/>
      <c r="B80" s="723"/>
      <c r="C80" s="88" t="s">
        <v>70</v>
      </c>
      <c r="D80" s="137">
        <f t="shared" si="14"/>
        <v>0</v>
      </c>
      <c r="E80" s="81"/>
      <c r="F80" s="82"/>
      <c r="G80" s="82"/>
      <c r="H80" s="110"/>
      <c r="I80" s="258"/>
      <c r="J80" s="255" t="str">
        <f t="shared" si="17"/>
        <v/>
      </c>
      <c r="CA80" s="58" t="str">
        <f t="shared" si="15"/>
        <v/>
      </c>
      <c r="CK80" s="61">
        <f t="shared" si="16"/>
        <v>0</v>
      </c>
    </row>
    <row r="81" spans="1:89" ht="15" customHeight="1" x14ac:dyDescent="0.25">
      <c r="A81" s="256"/>
      <c r="B81" s="791" t="s">
        <v>71</v>
      </c>
      <c r="C81" s="791"/>
      <c r="D81" s="137">
        <f t="shared" si="14"/>
        <v>0</v>
      </c>
      <c r="E81" s="81"/>
      <c r="F81" s="82"/>
      <c r="G81" s="82"/>
      <c r="H81" s="110"/>
      <c r="I81" s="258"/>
      <c r="J81" s="255" t="str">
        <f t="shared" si="17"/>
        <v/>
      </c>
      <c r="CA81" s="58" t="str">
        <f t="shared" si="15"/>
        <v/>
      </c>
      <c r="CK81" s="61">
        <f t="shared" si="16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17"/>
        <v/>
      </c>
      <c r="CA82" s="58" t="str">
        <f t="shared" si="15"/>
        <v/>
      </c>
      <c r="CK82" s="61">
        <f t="shared" si="16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4"/>
        <v>0</v>
      </c>
      <c r="E83" s="144"/>
      <c r="F83" s="139"/>
      <c r="G83" s="139"/>
      <c r="H83" s="203"/>
      <c r="I83" s="261"/>
      <c r="J83" s="255" t="str">
        <f t="shared" si="17"/>
        <v/>
      </c>
      <c r="CA83" s="58" t="str">
        <f t="shared" si="15"/>
        <v/>
      </c>
      <c r="CK83" s="61">
        <f t="shared" si="16"/>
        <v>0</v>
      </c>
    </row>
    <row r="84" spans="1:89" x14ac:dyDescent="0.25">
      <c r="A84" s="256"/>
      <c r="B84" s="112" t="s">
        <v>74</v>
      </c>
      <c r="C84" s="113"/>
      <c r="D84" s="137">
        <f t="shared" si="14"/>
        <v>0</v>
      </c>
      <c r="E84" s="144"/>
      <c r="F84" s="139"/>
      <c r="G84" s="139"/>
      <c r="H84" s="203"/>
      <c r="I84" s="261"/>
      <c r="J84" s="255" t="str">
        <f t="shared" si="17"/>
        <v/>
      </c>
      <c r="CA84" s="58" t="str">
        <f t="shared" si="15"/>
        <v/>
      </c>
      <c r="CK84" s="61">
        <f t="shared" si="16"/>
        <v>0</v>
      </c>
    </row>
    <row r="85" spans="1:89" ht="15" customHeight="1" x14ac:dyDescent="0.25">
      <c r="A85" s="256"/>
      <c r="B85" s="768" t="s">
        <v>75</v>
      </c>
      <c r="C85" s="792" t="s">
        <v>76</v>
      </c>
      <c r="D85" s="754">
        <f t="shared" si="14"/>
        <v>0</v>
      </c>
      <c r="E85" s="728"/>
      <c r="F85" s="53"/>
      <c r="G85" s="53"/>
      <c r="H85" s="771"/>
      <c r="I85" s="813"/>
      <c r="J85" s="255" t="str">
        <f t="shared" si="17"/>
        <v/>
      </c>
      <c r="CA85" s="58" t="str">
        <f t="shared" si="15"/>
        <v/>
      </c>
      <c r="CK85" s="61">
        <f t="shared" si="16"/>
        <v>0</v>
      </c>
    </row>
    <row r="86" spans="1:89" x14ac:dyDescent="0.25">
      <c r="A86" s="256"/>
      <c r="B86" s="173"/>
      <c r="C86" s="207" t="s">
        <v>77</v>
      </c>
      <c r="D86" s="137">
        <f t="shared" si="14"/>
        <v>0</v>
      </c>
      <c r="E86" s="81"/>
      <c r="F86" s="82"/>
      <c r="G86" s="82"/>
      <c r="H86" s="110"/>
      <c r="I86" s="258"/>
      <c r="J86" s="255" t="str">
        <f t="shared" si="17"/>
        <v/>
      </c>
      <c r="CA86" s="58" t="str">
        <f t="shared" si="15"/>
        <v/>
      </c>
      <c r="CK86" s="61">
        <f t="shared" si="16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4"/>
        <v>0</v>
      </c>
      <c r="E87" s="144"/>
      <c r="F87" s="139"/>
      <c r="G87" s="139"/>
      <c r="H87" s="203"/>
      <c r="I87" s="261"/>
      <c r="J87" s="255" t="str">
        <f t="shared" si="17"/>
        <v/>
      </c>
      <c r="CA87" s="58" t="str">
        <f t="shared" si="15"/>
        <v/>
      </c>
      <c r="CK87" s="61">
        <f t="shared" si="16"/>
        <v>0</v>
      </c>
    </row>
    <row r="88" spans="1:89" x14ac:dyDescent="0.25">
      <c r="A88" s="256"/>
      <c r="B88" s="173"/>
      <c r="C88" s="210" t="s">
        <v>79</v>
      </c>
      <c r="D88" s="137">
        <f t="shared" si="14"/>
        <v>0</v>
      </c>
      <c r="E88" s="144"/>
      <c r="F88" s="139"/>
      <c r="G88" s="139"/>
      <c r="H88" s="203"/>
      <c r="I88" s="261"/>
      <c r="J88" s="255" t="str">
        <f t="shared" si="17"/>
        <v/>
      </c>
      <c r="CA88" s="58" t="str">
        <f t="shared" si="15"/>
        <v/>
      </c>
      <c r="CK88" s="61">
        <f t="shared" si="16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4"/>
        <v>0</v>
      </c>
      <c r="E89" s="144"/>
      <c r="F89" s="139"/>
      <c r="G89" s="139"/>
      <c r="H89" s="203"/>
      <c r="I89" s="261"/>
      <c r="J89" s="255" t="str">
        <f t="shared" si="17"/>
        <v/>
      </c>
      <c r="CA89" s="58" t="str">
        <f t="shared" si="15"/>
        <v/>
      </c>
      <c r="CK89" s="61">
        <f t="shared" si="16"/>
        <v>0</v>
      </c>
    </row>
    <row r="90" spans="1:89" ht="15" customHeight="1" x14ac:dyDescent="0.25">
      <c r="A90" s="256"/>
      <c r="B90" s="794" t="s">
        <v>81</v>
      </c>
      <c r="C90" s="795"/>
      <c r="D90" s="765">
        <f t="shared" si="14"/>
        <v>0</v>
      </c>
      <c r="E90" s="728"/>
      <c r="F90" s="53"/>
      <c r="G90" s="53"/>
      <c r="H90" s="817"/>
      <c r="I90" s="813"/>
      <c r="J90" s="255" t="str">
        <f t="shared" si="17"/>
        <v/>
      </c>
      <c r="CA90" s="58" t="str">
        <f t="shared" si="15"/>
        <v/>
      </c>
      <c r="CK90" s="61">
        <f t="shared" si="16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4"/>
        <v>0</v>
      </c>
      <c r="E91" s="90"/>
      <c r="F91" s="91"/>
      <c r="G91" s="91"/>
      <c r="H91" s="272"/>
      <c r="I91" s="259"/>
      <c r="J91" s="255" t="str">
        <f t="shared" si="17"/>
        <v/>
      </c>
      <c r="CA91" s="58" t="str">
        <f t="shared" si="15"/>
        <v/>
      </c>
      <c r="CK91" s="61">
        <f t="shared" si="16"/>
        <v>0</v>
      </c>
    </row>
    <row r="92" spans="1:89" x14ac:dyDescent="0.25">
      <c r="A92" s="256"/>
      <c r="B92" s="796" t="s">
        <v>83</v>
      </c>
      <c r="C92" s="797" t="s">
        <v>84</v>
      </c>
      <c r="D92" s="765">
        <f>SUM(E92:H92)</f>
        <v>0</v>
      </c>
      <c r="E92" s="728"/>
      <c r="F92" s="53"/>
      <c r="G92" s="53"/>
      <c r="H92" s="817"/>
      <c r="I92" s="813"/>
      <c r="J92" s="255" t="str">
        <f t="shared" si="17"/>
        <v/>
      </c>
      <c r="CA92" s="58" t="str">
        <f t="shared" si="15"/>
        <v/>
      </c>
      <c r="CK92" s="61">
        <f t="shared" si="16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17"/>
        <v/>
      </c>
      <c r="CA93" s="58" t="str">
        <f t="shared" si="15"/>
        <v/>
      </c>
      <c r="CK93" s="61">
        <f t="shared" si="16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17"/>
        <v/>
      </c>
      <c r="CA94" s="58" t="str">
        <f t="shared" si="15"/>
        <v/>
      </c>
      <c r="CK94" s="61">
        <f t="shared" si="16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17"/>
        <v/>
      </c>
      <c r="CA95" s="58" t="str">
        <f t="shared" si="15"/>
        <v/>
      </c>
      <c r="CK95" s="61">
        <f t="shared" si="16"/>
        <v>0</v>
      </c>
    </row>
    <row r="96" spans="1:89" ht="15" customHeight="1" x14ac:dyDescent="0.25">
      <c r="A96" s="256"/>
      <c r="B96" s="818" t="s">
        <v>88</v>
      </c>
      <c r="C96" s="814" t="s">
        <v>96</v>
      </c>
      <c r="D96" s="765">
        <f t="shared" ref="D96:D97" si="18">SUM(E96:H96)</f>
        <v>0</v>
      </c>
      <c r="E96" s="728"/>
      <c r="F96" s="770"/>
      <c r="G96" s="770"/>
      <c r="H96" s="817"/>
      <c r="I96" s="813"/>
      <c r="J96" s="255" t="str">
        <f t="shared" si="17"/>
        <v/>
      </c>
      <c r="CA96" s="58" t="str">
        <f>IF(AND($D96&lt;&gt;0,I96=""),"* No olvide ingresar la columna "&amp;I$55&amp;""&amp;" (Digite CERO si no tiene).  ",IF(I96&gt;$D96,"* La variable "&amp;I$55&amp;""&amp;" no puede superar el Total. ",""))</f>
        <v/>
      </c>
      <c r="CK96" s="61">
        <f t="shared" si="16"/>
        <v>0</v>
      </c>
    </row>
    <row r="97" spans="1:89" x14ac:dyDescent="0.25">
      <c r="A97" s="256"/>
      <c r="B97" s="275"/>
      <c r="C97" s="263" t="s">
        <v>52</v>
      </c>
      <c r="D97" s="114">
        <f t="shared" si="18"/>
        <v>0</v>
      </c>
      <c r="E97" s="115"/>
      <c r="F97" s="118"/>
      <c r="G97" s="118"/>
      <c r="H97" s="276"/>
      <c r="I97" s="264"/>
      <c r="J97" s="255"/>
      <c r="CA97" s="58" t="str">
        <f>IF(AND($D97&lt;&gt;0,I97=""),"* No olvide ingresar la columna "&amp;I$55&amp;""&amp;" (Digite CERO si no tiene).  ",IF(I97&gt;$D97,"* La variable "&amp;I$55&amp;""&amp;" no puede superar el Total. ",""))</f>
        <v/>
      </c>
      <c r="CK97" s="61">
        <f>IF(AND($D97&lt;&gt;0,I97=""),1,IF(I97&gt;$D97,1,0))</f>
        <v>0</v>
      </c>
    </row>
    <row r="98" spans="1:89" x14ac:dyDescent="0.25">
      <c r="A98" s="26"/>
      <c r="B98" s="819" t="s">
        <v>4</v>
      </c>
      <c r="C98" s="820"/>
      <c r="D98" s="782">
        <f>SUM(E98:H98)</f>
        <v>12</v>
      </c>
      <c r="E98" s="801">
        <f>SUM(E56:E97)</f>
        <v>12</v>
      </c>
      <c r="F98" s="801">
        <f t="shared" ref="F98:I98" si="19">SUM(F56:F97)</f>
        <v>0</v>
      </c>
      <c r="G98" s="801">
        <f t="shared" si="19"/>
        <v>0</v>
      </c>
      <c r="H98" s="801">
        <f t="shared" si="19"/>
        <v>0</v>
      </c>
      <c r="I98" s="801">
        <f t="shared" si="19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733" t="s">
        <v>98</v>
      </c>
      <c r="B100" s="734"/>
      <c r="C100" s="735"/>
      <c r="D100" s="809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821" t="s">
        <v>100</v>
      </c>
      <c r="B101" s="822"/>
      <c r="C101" s="823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824" t="s">
        <v>103</v>
      </c>
      <c r="B104" s="825"/>
      <c r="C104" s="826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731"/>
      <c r="D105" s="298" t="s">
        <v>105</v>
      </c>
      <c r="E105" s="815" t="s">
        <v>106</v>
      </c>
      <c r="F105" s="815"/>
      <c r="G105" s="827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828" t="s">
        <v>108</v>
      </c>
      <c r="F106" s="829" t="s">
        <v>109</v>
      </c>
      <c r="G106" s="830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831" t="s">
        <v>111</v>
      </c>
      <c r="B107" s="832"/>
      <c r="C107" s="833"/>
      <c r="D107" s="834">
        <f>SUM(E107:G107)</f>
        <v>0</v>
      </c>
      <c r="E107" s="835"/>
      <c r="F107" s="311"/>
      <c r="G107" s="836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837" t="s">
        <v>114</v>
      </c>
      <c r="B110" s="838"/>
      <c r="C110" s="838"/>
      <c r="D110" s="838"/>
      <c r="E110" s="838"/>
      <c r="F110" s="838"/>
      <c r="G110" s="839"/>
      <c r="H110" s="840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841" t="s">
        <v>115</v>
      </c>
      <c r="B111" s="842"/>
      <c r="C111" s="843"/>
      <c r="D111" s="336">
        <f>SUM(E111:G111)</f>
        <v>0</v>
      </c>
      <c r="E111" s="835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824" t="s">
        <v>117</v>
      </c>
      <c r="B113" s="825"/>
      <c r="C113" s="826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730" t="s">
        <v>118</v>
      </c>
      <c r="B114" s="10"/>
      <c r="C114" s="731"/>
      <c r="D114" s="815" t="s">
        <v>105</v>
      </c>
      <c r="E114" s="735" t="s">
        <v>107</v>
      </c>
      <c r="F114" s="733" t="s">
        <v>119</v>
      </c>
      <c r="G114" s="735"/>
      <c r="H114" s="844" t="s">
        <v>6</v>
      </c>
      <c r="I114" s="845"/>
      <c r="J114" s="845"/>
      <c r="K114" s="845"/>
      <c r="L114" s="845"/>
      <c r="M114" s="845"/>
      <c r="N114" s="845"/>
      <c r="O114" s="845"/>
      <c r="P114" s="845"/>
      <c r="Q114" s="845"/>
      <c r="R114" s="845"/>
      <c r="S114" s="845"/>
      <c r="T114" s="845"/>
      <c r="U114" s="846"/>
      <c r="V114" s="847" t="s">
        <v>7</v>
      </c>
      <c r="W114" s="731" t="s">
        <v>120</v>
      </c>
    </row>
    <row r="115" spans="1:91" s="23" customFormat="1" ht="23.25" customHeight="1" x14ac:dyDescent="0.15">
      <c r="A115" s="24"/>
      <c r="B115" s="25"/>
      <c r="C115" s="26"/>
      <c r="D115" s="815"/>
      <c r="E115" s="735"/>
      <c r="F115" s="747" t="s">
        <v>121</v>
      </c>
      <c r="G115" s="746" t="s">
        <v>16</v>
      </c>
      <c r="H115" s="749" t="s">
        <v>122</v>
      </c>
      <c r="I115" s="745" t="s">
        <v>123</v>
      </c>
      <c r="J115" s="848" t="s">
        <v>124</v>
      </c>
      <c r="K115" s="848" t="s">
        <v>20</v>
      </c>
      <c r="L115" s="848" t="s">
        <v>21</v>
      </c>
      <c r="M115" s="848" t="s">
        <v>22</v>
      </c>
      <c r="N115" s="848" t="s">
        <v>23</v>
      </c>
      <c r="O115" s="848" t="s">
        <v>24</v>
      </c>
      <c r="P115" s="848" t="s">
        <v>25</v>
      </c>
      <c r="Q115" s="848" t="s">
        <v>26</v>
      </c>
      <c r="R115" s="848" t="s">
        <v>27</v>
      </c>
      <c r="S115" s="848" t="s">
        <v>28</v>
      </c>
      <c r="T115" s="848" t="s">
        <v>29</v>
      </c>
      <c r="U115" s="849" t="s">
        <v>30</v>
      </c>
      <c r="V115" s="349"/>
      <c r="W115" s="26"/>
    </row>
    <row r="116" spans="1:91" s="23" customFormat="1" ht="15" customHeight="1" x14ac:dyDescent="0.15">
      <c r="A116" s="850" t="s">
        <v>125</v>
      </c>
      <c r="B116" s="851"/>
      <c r="C116" s="852"/>
      <c r="D116" s="853"/>
      <c r="E116" s="854">
        <f>+F116+G116+H116+I116+J116+K116+L116+M116+N116+O116+P116+Q116+R116+S116+T116+U116</f>
        <v>0</v>
      </c>
      <c r="F116" s="835"/>
      <c r="G116" s="855"/>
      <c r="H116" s="856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857"/>
      <c r="W116" s="855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0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0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824" t="s">
        <v>128</v>
      </c>
      <c r="B119" s="826"/>
      <c r="C119" s="826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731"/>
      <c r="D120" s="815" t="s">
        <v>130</v>
      </c>
      <c r="E120" s="736" t="s">
        <v>6</v>
      </c>
      <c r="F120" s="737"/>
      <c r="G120" s="737"/>
      <c r="H120" s="737"/>
      <c r="I120" s="737"/>
      <c r="J120" s="738"/>
      <c r="K120" s="737" t="s">
        <v>131</v>
      </c>
      <c r="L120" s="858"/>
    </row>
    <row r="121" spans="1:91" s="23" customFormat="1" ht="15" customHeight="1" x14ac:dyDescent="0.15">
      <c r="A121" s="25"/>
      <c r="B121" s="25"/>
      <c r="C121" s="26"/>
      <c r="D121" s="815"/>
      <c r="E121" s="747" t="s">
        <v>132</v>
      </c>
      <c r="F121" s="749" t="s">
        <v>133</v>
      </c>
      <c r="G121" s="745" t="s">
        <v>134</v>
      </c>
      <c r="H121" s="745" t="s">
        <v>135</v>
      </c>
      <c r="I121" s="750" t="s">
        <v>136</v>
      </c>
      <c r="J121" s="748" t="s">
        <v>137</v>
      </c>
      <c r="K121" s="749" t="s">
        <v>53</v>
      </c>
      <c r="L121" s="859" t="s">
        <v>52</v>
      </c>
    </row>
    <row r="122" spans="1:91" s="23" customFormat="1" ht="15" customHeight="1" x14ac:dyDescent="0.25">
      <c r="A122" s="860" t="s">
        <v>138</v>
      </c>
      <c r="B122" s="861"/>
      <c r="C122" s="769" t="s">
        <v>139</v>
      </c>
      <c r="D122" s="382">
        <f t="shared" ref="D122:D130" si="21">SUM(E122:J122)</f>
        <v>0</v>
      </c>
      <c r="E122" s="728"/>
      <c r="F122" s="770"/>
      <c r="G122" s="53"/>
      <c r="H122" s="53"/>
      <c r="I122" s="53"/>
      <c r="J122" s="862"/>
      <c r="K122" s="770"/>
      <c r="L122" s="729"/>
      <c r="M122" s="314" t="str">
        <f>CA122&amp;CB122</f>
        <v/>
      </c>
      <c r="CA122" s="58" t="str">
        <f t="shared" ref="CA122:CA130" si="22">IF((K122+L122)&lt;&gt;D122," * El Nº de intervenciones NO DEBE ser distinto a la suma por Sexo.","")</f>
        <v/>
      </c>
      <c r="CB122" s="255"/>
      <c r="CK122" s="60">
        <f t="shared" ref="CK122:CK130" si="23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1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4">CA123&amp;CB123</f>
        <v/>
      </c>
      <c r="CA123" s="58" t="str">
        <f t="shared" si="22"/>
        <v/>
      </c>
      <c r="CB123" s="255"/>
      <c r="CK123" s="60">
        <f t="shared" si="23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1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4"/>
        <v/>
      </c>
      <c r="CA124" s="58" t="str">
        <f t="shared" si="22"/>
        <v/>
      </c>
      <c r="CB124" s="255"/>
      <c r="CK124" s="60">
        <f t="shared" si="23"/>
        <v>0</v>
      </c>
    </row>
    <row r="125" spans="1:91" s="23" customFormat="1" ht="15" customHeight="1" x14ac:dyDescent="0.25">
      <c r="A125" s="860" t="s">
        <v>142</v>
      </c>
      <c r="B125" s="861"/>
      <c r="C125" s="769" t="s">
        <v>139</v>
      </c>
      <c r="D125" s="389">
        <f t="shared" si="21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4"/>
        <v/>
      </c>
      <c r="CA125" s="58" t="str">
        <f t="shared" si="22"/>
        <v/>
      </c>
      <c r="CB125" s="255"/>
      <c r="CK125" s="60">
        <f t="shared" si="23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1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4"/>
        <v/>
      </c>
      <c r="CA126" s="58" t="str">
        <f t="shared" si="22"/>
        <v/>
      </c>
      <c r="CB126" s="255"/>
      <c r="CK126" s="60">
        <f t="shared" si="23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1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4"/>
        <v/>
      </c>
      <c r="CA127" s="58" t="str">
        <f t="shared" si="22"/>
        <v/>
      </c>
      <c r="CB127" s="255"/>
      <c r="CK127" s="60">
        <f t="shared" si="23"/>
        <v>0</v>
      </c>
    </row>
    <row r="128" spans="1:91" s="23" customFormat="1" ht="15" customHeight="1" x14ac:dyDescent="0.25">
      <c r="A128" s="860" t="s">
        <v>143</v>
      </c>
      <c r="B128" s="861"/>
      <c r="C128" s="769" t="s">
        <v>139</v>
      </c>
      <c r="D128" s="389">
        <f t="shared" si="21"/>
        <v>0</v>
      </c>
      <c r="E128" s="728"/>
      <c r="F128" s="770"/>
      <c r="G128" s="53"/>
      <c r="H128" s="53"/>
      <c r="I128" s="53"/>
      <c r="J128" s="862"/>
      <c r="K128" s="770"/>
      <c r="L128" s="729"/>
      <c r="M128" s="314" t="str">
        <f t="shared" si="24"/>
        <v/>
      </c>
      <c r="CA128" s="58" t="str">
        <f t="shared" si="22"/>
        <v/>
      </c>
      <c r="CB128" s="255"/>
      <c r="CK128" s="60">
        <f t="shared" si="23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1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4"/>
        <v/>
      </c>
      <c r="CA129" s="58" t="str">
        <f t="shared" si="22"/>
        <v/>
      </c>
      <c r="CB129" s="255"/>
      <c r="CK129" s="60">
        <f t="shared" si="23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1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4"/>
        <v/>
      </c>
      <c r="CA130" s="58" t="str">
        <f t="shared" si="22"/>
        <v/>
      </c>
      <c r="CB130" s="255"/>
      <c r="CK130" s="60">
        <f t="shared" si="23"/>
        <v>0</v>
      </c>
    </row>
    <row r="131" spans="1:89" ht="18" customHeight="1" x14ac:dyDescent="0.25">
      <c r="A131" s="824" t="s">
        <v>144</v>
      </c>
      <c r="B131" s="825"/>
      <c r="C131" s="825"/>
      <c r="D131" s="825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863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864" t="s">
        <v>148</v>
      </c>
      <c r="B133" s="865"/>
      <c r="C133" s="786"/>
      <c r="D133" s="866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824" t="s">
        <v>149</v>
      </c>
      <c r="B134" s="825"/>
      <c r="C134" s="825"/>
      <c r="D134" s="825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867" t="s">
        <v>145</v>
      </c>
      <c r="B135" s="733" t="s">
        <v>150</v>
      </c>
      <c r="C135" s="734"/>
      <c r="D135" s="734"/>
      <c r="E135" s="734"/>
      <c r="F135" s="734"/>
      <c r="G135" s="734"/>
      <c r="H135" s="734"/>
      <c r="I135" s="735"/>
      <c r="J135" s="281"/>
      <c r="K135" s="281"/>
      <c r="L135" s="281"/>
    </row>
    <row r="136" spans="1:89" s="23" customFormat="1" ht="42.75" customHeight="1" x14ac:dyDescent="0.15">
      <c r="A136" s="402"/>
      <c r="B136" s="868" t="s">
        <v>151</v>
      </c>
      <c r="C136" s="747" t="s">
        <v>152</v>
      </c>
      <c r="D136" s="745" t="s">
        <v>153</v>
      </c>
      <c r="E136" s="745" t="s">
        <v>154</v>
      </c>
      <c r="F136" s="745" t="s">
        <v>155</v>
      </c>
      <c r="G136" s="745" t="s">
        <v>156</v>
      </c>
      <c r="H136" s="745" t="s">
        <v>157</v>
      </c>
      <c r="I136" s="859" t="s">
        <v>158</v>
      </c>
      <c r="J136" s="281"/>
      <c r="K136" s="281"/>
      <c r="L136" s="281"/>
    </row>
    <row r="137" spans="1:89" s="23" customFormat="1" ht="31.5" x14ac:dyDescent="0.15">
      <c r="A137" s="869" t="s">
        <v>159</v>
      </c>
      <c r="B137" s="870">
        <f>SUM(C137:I137)</f>
        <v>0</v>
      </c>
      <c r="C137" s="728"/>
      <c r="D137" s="53"/>
      <c r="E137" s="53"/>
      <c r="F137" s="53"/>
      <c r="G137" s="53"/>
      <c r="H137" s="53"/>
      <c r="I137" s="729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824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867" t="s">
        <v>145</v>
      </c>
      <c r="B141" s="732" t="s">
        <v>163</v>
      </c>
      <c r="C141" s="871" t="s">
        <v>164</v>
      </c>
      <c r="D141" s="872"/>
      <c r="E141" s="872"/>
      <c r="F141" s="872"/>
      <c r="G141" s="872"/>
      <c r="H141" s="872"/>
      <c r="I141" s="872"/>
      <c r="J141" s="872"/>
      <c r="K141" s="872"/>
      <c r="L141" s="872"/>
      <c r="M141" s="873"/>
    </row>
    <row r="142" spans="1:89" s="23" customFormat="1" ht="31.5" x14ac:dyDescent="0.15">
      <c r="A142" s="402"/>
      <c r="B142" s="27"/>
      <c r="C142" s="747" t="s">
        <v>165</v>
      </c>
      <c r="D142" s="745" t="s">
        <v>166</v>
      </c>
      <c r="E142" s="745" t="s">
        <v>167</v>
      </c>
      <c r="F142" s="745" t="s">
        <v>168</v>
      </c>
      <c r="G142" s="745" t="s">
        <v>169</v>
      </c>
      <c r="H142" s="745" t="s">
        <v>170</v>
      </c>
      <c r="I142" s="745" t="s">
        <v>171</v>
      </c>
      <c r="J142" s="745" t="s">
        <v>172</v>
      </c>
      <c r="K142" s="745" t="s">
        <v>173</v>
      </c>
      <c r="L142" s="745" t="s">
        <v>174</v>
      </c>
      <c r="M142" s="859" t="s">
        <v>175</v>
      </c>
    </row>
    <row r="143" spans="1:89" s="23" customFormat="1" ht="21" x14ac:dyDescent="0.15">
      <c r="A143" s="869" t="s">
        <v>176</v>
      </c>
      <c r="B143" s="870">
        <f>SUM(C143:M143)</f>
        <v>0</v>
      </c>
      <c r="C143" s="728"/>
      <c r="D143" s="53"/>
      <c r="E143" s="53"/>
      <c r="F143" s="53"/>
      <c r="G143" s="53"/>
      <c r="H143" s="53"/>
      <c r="I143" s="53"/>
      <c r="J143" s="53"/>
      <c r="K143" s="53"/>
      <c r="L143" s="53"/>
      <c r="M143" s="729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824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867" t="s">
        <v>145</v>
      </c>
      <c r="B146" s="874" t="s">
        <v>179</v>
      </c>
      <c r="C146" s="875" t="s">
        <v>6</v>
      </c>
      <c r="D146" s="876"/>
      <c r="E146" s="876"/>
      <c r="F146" s="877"/>
      <c r="G146" s="739" t="s">
        <v>9</v>
      </c>
      <c r="H146" s="878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879" t="s">
        <v>180</v>
      </c>
      <c r="D147" s="745" t="s">
        <v>181</v>
      </c>
      <c r="E147" s="745" t="s">
        <v>182</v>
      </c>
      <c r="F147" s="748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869" t="s">
        <v>184</v>
      </c>
      <c r="B148" s="880"/>
      <c r="C148" s="767"/>
      <c r="D148" s="53"/>
      <c r="E148" s="53"/>
      <c r="F148" s="65"/>
      <c r="G148" s="770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881" t="s">
        <v>187</v>
      </c>
      <c r="F151" s="882"/>
      <c r="G151" s="882"/>
      <c r="H151" s="882"/>
      <c r="I151" s="882"/>
      <c r="J151" s="882"/>
      <c r="K151" s="882"/>
      <c r="L151" s="882"/>
      <c r="M151" s="882"/>
      <c r="N151" s="882"/>
      <c r="O151" s="882"/>
      <c r="P151" s="883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>IF(AND(D153&gt;0,Q153="",R153="")," * No olvide digitar la variable SEXO (Hombres/Mujeres). Digite Cero si no tiene.","")</f>
        <v/>
      </c>
      <c r="CB153" s="58" t="str">
        <f>IF((D153&lt;&gt; Q153+R153)," * La suma de Sexo (Hombres + Mujeres) debe ser igual al N° de Intervenciones.","")</f>
        <v/>
      </c>
      <c r="CK153" s="456">
        <f>IF(AND(D153&gt;0,Q153="",R153=""),1,0)</f>
        <v>0</v>
      </c>
      <c r="CL153" s="60">
        <f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25">CA154&amp;CB154</f>
        <v/>
      </c>
      <c r="CA154" s="359" t="str">
        <f t="shared" ref="CA154:CA166" si="26">IF(AND(D154&gt;0,Q154="",R154="")," * No olvide digitar la variable SEXO (Hombres/Mujeres). Digite Cero si no tiene.","")</f>
        <v/>
      </c>
      <c r="CB154" s="58" t="str">
        <f t="shared" ref="CB154:CB168" si="27">IF((D154&lt;&gt; Q154+R154)," * La suma de Sexo (Hombres + Mujeres) debe ser igual al N° de Intervenciones.","")</f>
        <v/>
      </c>
      <c r="CK154" s="456">
        <f t="shared" ref="CK154:CK168" si="28">IF(AND(D154&gt;0,Q154="",R154=""),1,0)</f>
        <v>0</v>
      </c>
      <c r="CL154" s="60">
        <f t="shared" ref="CL154:CL168" si="29">IF((D154&lt;&gt; Q154+R154),1,0)</f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25"/>
        <v/>
      </c>
      <c r="CA155" s="359" t="str">
        <f t="shared" si="26"/>
        <v/>
      </c>
      <c r="CB155" s="58" t="str">
        <f t="shared" si="27"/>
        <v/>
      </c>
      <c r="CK155" s="456">
        <f t="shared" si="28"/>
        <v>0</v>
      </c>
      <c r="CL155" s="60">
        <f t="shared" si="29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25"/>
        <v/>
      </c>
      <c r="CA156" s="359" t="str">
        <f t="shared" si="26"/>
        <v/>
      </c>
      <c r="CB156" s="58" t="str">
        <f t="shared" si="27"/>
        <v/>
      </c>
      <c r="CK156" s="456">
        <f t="shared" si="28"/>
        <v>0</v>
      </c>
      <c r="CL156" s="60">
        <f t="shared" si="29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25"/>
        <v/>
      </c>
      <c r="CA157" s="359" t="str">
        <f t="shared" si="26"/>
        <v/>
      </c>
      <c r="CB157" s="58" t="str">
        <f t="shared" si="27"/>
        <v/>
      </c>
      <c r="CK157" s="456">
        <f t="shared" si="28"/>
        <v>0</v>
      </c>
      <c r="CL157" s="60">
        <f t="shared" si="29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25"/>
        <v/>
      </c>
      <c r="CA158" s="359" t="str">
        <f t="shared" si="26"/>
        <v/>
      </c>
      <c r="CB158" s="58" t="str">
        <f t="shared" si="27"/>
        <v/>
      </c>
      <c r="CK158" s="456">
        <f t="shared" si="28"/>
        <v>0</v>
      </c>
      <c r="CL158" s="60">
        <f t="shared" si="29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25"/>
        <v/>
      </c>
      <c r="CA159" s="359" t="str">
        <f t="shared" si="26"/>
        <v/>
      </c>
      <c r="CB159" s="58" t="str">
        <f t="shared" si="27"/>
        <v/>
      </c>
      <c r="CK159" s="456">
        <f t="shared" si="28"/>
        <v>0</v>
      </c>
      <c r="CL159" s="60">
        <f t="shared" si="29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25"/>
        <v/>
      </c>
      <c r="CA160" s="359" t="str">
        <f t="shared" si="26"/>
        <v/>
      </c>
      <c r="CB160" s="58" t="str">
        <f t="shared" si="27"/>
        <v/>
      </c>
      <c r="CK160" s="456">
        <f t="shared" si="28"/>
        <v>0</v>
      </c>
      <c r="CL160" s="60">
        <f t="shared" si="29"/>
        <v>0</v>
      </c>
    </row>
    <row r="161" spans="1:90" s="23" customFormat="1" ht="15" customHeight="1" x14ac:dyDescent="0.25">
      <c r="A161" s="884" t="s">
        <v>205</v>
      </c>
      <c r="B161" s="885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25"/>
        <v/>
      </c>
      <c r="CA161" s="359" t="str">
        <f t="shared" si="26"/>
        <v/>
      </c>
      <c r="CB161" s="58" t="str">
        <f t="shared" si="27"/>
        <v/>
      </c>
      <c r="CK161" s="456">
        <f t="shared" si="28"/>
        <v>0</v>
      </c>
      <c r="CL161" s="60">
        <f t="shared" si="29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25"/>
        <v/>
      </c>
      <c r="CA162" s="359" t="str">
        <f t="shared" si="26"/>
        <v/>
      </c>
      <c r="CB162" s="58" t="str">
        <f t="shared" si="27"/>
        <v/>
      </c>
      <c r="CK162" s="456">
        <f t="shared" si="28"/>
        <v>0</v>
      </c>
      <c r="CL162" s="60">
        <f t="shared" si="29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25"/>
        <v/>
      </c>
      <c r="CA163" s="359" t="str">
        <f t="shared" si="26"/>
        <v/>
      </c>
      <c r="CB163" s="58" t="str">
        <f t="shared" si="27"/>
        <v/>
      </c>
      <c r="CK163" s="456">
        <f t="shared" si="28"/>
        <v>0</v>
      </c>
      <c r="CL163" s="60">
        <f t="shared" si="29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25"/>
        <v/>
      </c>
      <c r="CA164" s="359" t="str">
        <f t="shared" si="26"/>
        <v/>
      </c>
      <c r="CB164" s="58" t="str">
        <f t="shared" si="27"/>
        <v/>
      </c>
      <c r="CK164" s="456">
        <f t="shared" si="28"/>
        <v>0</v>
      </c>
      <c r="CL164" s="60">
        <f t="shared" si="29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25"/>
        <v/>
      </c>
      <c r="CA165" s="359" t="str">
        <f t="shared" si="26"/>
        <v/>
      </c>
      <c r="CB165" s="58" t="str">
        <f t="shared" si="27"/>
        <v/>
      </c>
      <c r="CK165" s="456">
        <f t="shared" si="28"/>
        <v>0</v>
      </c>
      <c r="CL165" s="60">
        <f t="shared" si="29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25"/>
        <v/>
      </c>
      <c r="CA166" s="359" t="str">
        <f t="shared" si="26"/>
        <v/>
      </c>
      <c r="CB166" s="58" t="str">
        <f t="shared" si="27"/>
        <v/>
      </c>
      <c r="CK166" s="456">
        <f t="shared" si="28"/>
        <v>0</v>
      </c>
      <c r="CL166" s="60">
        <f t="shared" si="29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25"/>
        <v/>
      </c>
      <c r="CA167" s="359" t="str">
        <f>IF(AND(D167&gt;0,Q167="",R167="")," * No olvide digitar la variable SEXO (Hombres/Mujeres). Digite Cero si no tiene.","")</f>
        <v/>
      </c>
      <c r="CB167" s="58" t="str">
        <f t="shared" si="27"/>
        <v/>
      </c>
      <c r="CK167" s="456">
        <f t="shared" si="28"/>
        <v>0</v>
      </c>
      <c r="CL167" s="60">
        <f t="shared" si="29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25"/>
        <v/>
      </c>
      <c r="CA168" s="359" t="str">
        <f>IF(AND(D168&gt;0,Q168="",R168="")," * No olvide digitar la variable SEXO (Hombres/Mujeres). Digite Cero si no tiene.","")</f>
        <v/>
      </c>
      <c r="CB168" s="58" t="str">
        <f t="shared" si="27"/>
        <v/>
      </c>
      <c r="CK168" s="456">
        <f t="shared" si="28"/>
        <v>0</v>
      </c>
      <c r="CL168" s="60">
        <f t="shared" si="29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733" t="s">
        <v>3</v>
      </c>
      <c r="B170" s="734"/>
      <c r="C170" s="735"/>
      <c r="D170" s="809" t="s">
        <v>4</v>
      </c>
      <c r="E170" s="743" t="s">
        <v>207</v>
      </c>
      <c r="F170" s="745" t="s">
        <v>91</v>
      </c>
      <c r="G170" s="745" t="s">
        <v>92</v>
      </c>
      <c r="H170" s="748" t="s">
        <v>93</v>
      </c>
      <c r="I170" s="810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751" t="s">
        <v>40</v>
      </c>
      <c r="B171" s="752" t="s">
        <v>41</v>
      </c>
      <c r="C171" s="753"/>
      <c r="D171" s="754">
        <f t="shared" ref="D171:D203" si="30">SUM(E171:H171)</f>
        <v>0</v>
      </c>
      <c r="E171" s="755"/>
      <c r="F171" s="756"/>
      <c r="G171" s="756"/>
      <c r="H171" s="811"/>
      <c r="I171" s="812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>IF(AND(D171&gt;0,I171="")," * No olvide digitar la variable "&amp;I$170&amp;""&amp;". Digite Cero si no tiene.",IF(I171&gt;D171," * La variable "&amp;I$170&amp;""&amp;" No puede ser mayor al Total.",""))</f>
        <v/>
      </c>
      <c r="CK171" s="456">
        <f>IF(AND(D171&gt;0,I171=""),1,IF(I171&gt;D171,1,0))</f>
        <v>0</v>
      </c>
    </row>
    <row r="172" spans="1:90" ht="21" x14ac:dyDescent="0.25">
      <c r="A172" s="62"/>
      <c r="B172" s="751" t="s">
        <v>42</v>
      </c>
      <c r="C172" s="764" t="s">
        <v>43</v>
      </c>
      <c r="D172" s="754">
        <f t="shared" si="30"/>
        <v>0</v>
      </c>
      <c r="E172" s="728"/>
      <c r="F172" s="53"/>
      <c r="G172" s="53"/>
      <c r="H172" s="771"/>
      <c r="I172" s="813"/>
      <c r="J172" s="296" t="str">
        <f t="shared" ref="J172:J202" si="31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ref="CA172:CA202" si="32">IF(AND(D172&gt;0,I172="")," * No olvide digitar la variable "&amp;I$170&amp;""&amp;". Digite Cero si no tiene.",IF(I172&gt;D172," * La variable "&amp;I$170&amp;""&amp;" No puede ser mayor al Total.",""))</f>
        <v/>
      </c>
      <c r="CK172" s="456">
        <f t="shared" ref="CK172:CK202" si="33">IF(AND(D172&gt;0,I172=""),1,IF(I172&gt;D172,1,0))</f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0"/>
        <v>0</v>
      </c>
      <c r="E173" s="81"/>
      <c r="F173" s="82"/>
      <c r="G173" s="82"/>
      <c r="H173" s="110"/>
      <c r="I173" s="258"/>
      <c r="J173" s="296" t="str">
        <f t="shared" si="31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2"/>
        <v/>
      </c>
      <c r="CK173" s="456">
        <f t="shared" si="33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0"/>
        <v>0</v>
      </c>
      <c r="E174" s="81"/>
      <c r="F174" s="82"/>
      <c r="G174" s="82"/>
      <c r="H174" s="110"/>
      <c r="I174" s="258"/>
      <c r="J174" s="296" t="str">
        <f t="shared" si="31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2"/>
        <v/>
      </c>
      <c r="CK174" s="456">
        <f t="shared" si="33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0"/>
        <v>0</v>
      </c>
      <c r="E175" s="90"/>
      <c r="F175" s="91"/>
      <c r="G175" s="91"/>
      <c r="H175" s="225"/>
      <c r="I175" s="259"/>
      <c r="J175" s="296" t="str">
        <f t="shared" si="31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2"/>
        <v/>
      </c>
      <c r="CK175" s="456">
        <f t="shared" si="33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0"/>
        <v>0</v>
      </c>
      <c r="E176" s="71"/>
      <c r="F176" s="72"/>
      <c r="G176" s="72"/>
      <c r="H176" s="103"/>
      <c r="I176" s="260"/>
      <c r="J176" s="296" t="str">
        <f t="shared" si="31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2"/>
        <v/>
      </c>
      <c r="CK176" s="456">
        <f t="shared" si="33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0"/>
        <v>0</v>
      </c>
      <c r="E177" s="81"/>
      <c r="F177" s="82"/>
      <c r="G177" s="82"/>
      <c r="H177" s="110"/>
      <c r="I177" s="258"/>
      <c r="J177" s="296" t="str">
        <f t="shared" si="31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2"/>
        <v/>
      </c>
      <c r="CK177" s="456">
        <f t="shared" si="33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0"/>
        <v>0</v>
      </c>
      <c r="E178" s="81"/>
      <c r="F178" s="82"/>
      <c r="G178" s="82"/>
      <c r="H178" s="110"/>
      <c r="I178" s="258"/>
      <c r="J178" s="296" t="str">
        <f t="shared" si="31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2"/>
        <v/>
      </c>
      <c r="CK178" s="456">
        <f t="shared" si="33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0"/>
        <v>0</v>
      </c>
      <c r="E179" s="81"/>
      <c r="F179" s="82"/>
      <c r="G179" s="82"/>
      <c r="H179" s="110"/>
      <c r="I179" s="258"/>
      <c r="J179" s="296" t="str">
        <f t="shared" si="31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2"/>
        <v/>
      </c>
      <c r="CK179" s="456">
        <f t="shared" si="33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0"/>
        <v>0</v>
      </c>
      <c r="E180" s="81"/>
      <c r="F180" s="82"/>
      <c r="G180" s="82"/>
      <c r="H180" s="110"/>
      <c r="I180" s="258"/>
      <c r="J180" s="296" t="str">
        <f t="shared" si="31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2"/>
        <v/>
      </c>
      <c r="CK180" s="456">
        <f t="shared" si="33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0"/>
        <v>0</v>
      </c>
      <c r="E181" s="144"/>
      <c r="F181" s="139"/>
      <c r="G181" s="139"/>
      <c r="H181" s="203"/>
      <c r="I181" s="261"/>
      <c r="J181" s="296" t="str">
        <f t="shared" si="31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2"/>
        <v/>
      </c>
      <c r="CK181" s="456">
        <f t="shared" si="33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0"/>
        <v>0</v>
      </c>
      <c r="E182" s="144"/>
      <c r="F182" s="139"/>
      <c r="G182" s="139"/>
      <c r="H182" s="203"/>
      <c r="I182" s="261"/>
      <c r="J182" s="296" t="str">
        <f t="shared" si="31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2"/>
        <v/>
      </c>
      <c r="CK182" s="456">
        <f t="shared" si="33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0"/>
        <v>0</v>
      </c>
      <c r="E183" s="144"/>
      <c r="F183" s="139"/>
      <c r="G183" s="139"/>
      <c r="H183" s="203"/>
      <c r="I183" s="261"/>
      <c r="J183" s="296" t="str">
        <f t="shared" si="31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2"/>
        <v/>
      </c>
      <c r="CK183" s="456">
        <f t="shared" si="33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0"/>
        <v>0</v>
      </c>
      <c r="E184" s="144"/>
      <c r="F184" s="139"/>
      <c r="G184" s="139"/>
      <c r="H184" s="203"/>
      <c r="I184" s="261"/>
      <c r="J184" s="296" t="str">
        <f t="shared" si="31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2"/>
        <v/>
      </c>
      <c r="CK184" s="456">
        <f t="shared" si="33"/>
        <v>0</v>
      </c>
    </row>
    <row r="185" spans="1:89" ht="15" customHeight="1" x14ac:dyDescent="0.25">
      <c r="A185" s="62"/>
      <c r="B185" s="768" t="s">
        <v>60</v>
      </c>
      <c r="C185" s="777" t="s">
        <v>61</v>
      </c>
      <c r="D185" s="765">
        <f t="shared" si="30"/>
        <v>0</v>
      </c>
      <c r="E185" s="770"/>
      <c r="F185" s="53"/>
      <c r="G185" s="53"/>
      <c r="H185" s="771"/>
      <c r="I185" s="813"/>
      <c r="J185" s="296" t="str">
        <f t="shared" si="31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2"/>
        <v/>
      </c>
      <c r="CK185" s="456">
        <f t="shared" si="33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0"/>
        <v>0</v>
      </c>
      <c r="E186" s="109"/>
      <c r="F186" s="82"/>
      <c r="G186" s="82"/>
      <c r="H186" s="110"/>
      <c r="I186" s="258"/>
      <c r="J186" s="296" t="str">
        <f t="shared" si="31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2"/>
        <v/>
      </c>
      <c r="CK186" s="456">
        <f t="shared" si="33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0"/>
        <v>0</v>
      </c>
      <c r="E187" s="118"/>
      <c r="F187" s="116"/>
      <c r="G187" s="116"/>
      <c r="H187" s="119"/>
      <c r="I187" s="264"/>
      <c r="J187" s="296" t="str">
        <f t="shared" si="31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2"/>
        <v/>
      </c>
      <c r="CK187" s="456">
        <f t="shared" si="33"/>
        <v>0</v>
      </c>
    </row>
    <row r="188" spans="1:89" ht="15" customHeight="1" x14ac:dyDescent="0.25">
      <c r="A188" s="62"/>
      <c r="B188" s="768" t="s">
        <v>64</v>
      </c>
      <c r="C188" s="764" t="s">
        <v>65</v>
      </c>
      <c r="D188" s="754">
        <f t="shared" si="30"/>
        <v>0</v>
      </c>
      <c r="E188" s="728"/>
      <c r="F188" s="53"/>
      <c r="G188" s="53"/>
      <c r="H188" s="771"/>
      <c r="I188" s="813"/>
      <c r="J188" s="296" t="str">
        <f t="shared" si="31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2"/>
        <v/>
      </c>
      <c r="CK188" s="456">
        <f t="shared" si="33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0"/>
        <v>0</v>
      </c>
      <c r="E189" s="81"/>
      <c r="F189" s="82"/>
      <c r="G189" s="82"/>
      <c r="H189" s="110"/>
      <c r="I189" s="258"/>
      <c r="J189" s="296" t="str">
        <f t="shared" si="31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2"/>
        <v/>
      </c>
      <c r="CK189" s="456">
        <f t="shared" si="33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0"/>
        <v>0</v>
      </c>
      <c r="E190" s="115"/>
      <c r="F190" s="116"/>
      <c r="G190" s="116"/>
      <c r="H190" s="119"/>
      <c r="I190" s="264"/>
      <c r="J190" s="296" t="str">
        <f t="shared" si="31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2"/>
        <v/>
      </c>
      <c r="CK190" s="456">
        <f t="shared" si="33"/>
        <v>0</v>
      </c>
    </row>
    <row r="191" spans="1:89" ht="15" customHeight="1" x14ac:dyDescent="0.25">
      <c r="A191" s="62"/>
      <c r="B191" s="780" t="s">
        <v>67</v>
      </c>
      <c r="C191" s="781"/>
      <c r="D191" s="782">
        <f t="shared" si="30"/>
        <v>0</v>
      </c>
      <c r="E191" s="783"/>
      <c r="F191" s="784"/>
      <c r="G191" s="784"/>
      <c r="H191" s="787"/>
      <c r="I191" s="816"/>
      <c r="J191" s="296" t="str">
        <f t="shared" si="31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2"/>
        <v/>
      </c>
      <c r="CK191" s="456">
        <f t="shared" si="33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0"/>
        <v>0</v>
      </c>
      <c r="E192" s="71"/>
      <c r="F192" s="72"/>
      <c r="G192" s="72"/>
      <c r="H192" s="103"/>
      <c r="I192" s="260"/>
      <c r="J192" s="296" t="str">
        <f t="shared" si="31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2"/>
        <v/>
      </c>
      <c r="CK192" s="456">
        <f t="shared" si="33"/>
        <v>0</v>
      </c>
    </row>
    <row r="193" spans="1:89" ht="15" customHeight="1" x14ac:dyDescent="0.25">
      <c r="A193" s="62"/>
      <c r="B193" s="723"/>
      <c r="C193" s="88" t="s">
        <v>70</v>
      </c>
      <c r="D193" s="137">
        <f t="shared" si="30"/>
        <v>0</v>
      </c>
      <c r="E193" s="81"/>
      <c r="F193" s="82"/>
      <c r="G193" s="82"/>
      <c r="H193" s="110"/>
      <c r="I193" s="258"/>
      <c r="J193" s="296" t="str">
        <f t="shared" si="31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2"/>
        <v/>
      </c>
      <c r="CK193" s="456">
        <f t="shared" si="33"/>
        <v>0</v>
      </c>
    </row>
    <row r="194" spans="1:89" ht="15" customHeight="1" x14ac:dyDescent="0.25">
      <c r="A194" s="62"/>
      <c r="B194" s="791" t="s">
        <v>71</v>
      </c>
      <c r="C194" s="791"/>
      <c r="D194" s="137">
        <f t="shared" si="30"/>
        <v>0</v>
      </c>
      <c r="E194" s="81"/>
      <c r="F194" s="82"/>
      <c r="G194" s="82"/>
      <c r="H194" s="110"/>
      <c r="I194" s="258"/>
      <c r="J194" s="296" t="str">
        <f t="shared" si="31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2"/>
        <v/>
      </c>
      <c r="CK194" s="456">
        <f t="shared" si="33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0"/>
        <v>0</v>
      </c>
      <c r="E195" s="81"/>
      <c r="F195" s="82"/>
      <c r="G195" s="82"/>
      <c r="H195" s="110"/>
      <c r="I195" s="258"/>
      <c r="J195" s="296" t="str">
        <f t="shared" si="31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2"/>
        <v/>
      </c>
      <c r="CK195" s="456">
        <f t="shared" si="33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0"/>
        <v>0</v>
      </c>
      <c r="E196" s="144"/>
      <c r="F196" s="139"/>
      <c r="G196" s="139"/>
      <c r="H196" s="203"/>
      <c r="I196" s="261"/>
      <c r="J196" s="296" t="str">
        <f t="shared" si="31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2"/>
        <v/>
      </c>
      <c r="CK196" s="456">
        <f t="shared" si="33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0"/>
        <v>0</v>
      </c>
      <c r="E197" s="144"/>
      <c r="F197" s="139"/>
      <c r="G197" s="139"/>
      <c r="H197" s="203"/>
      <c r="I197" s="261"/>
      <c r="J197" s="296" t="str">
        <f t="shared" si="31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2"/>
        <v/>
      </c>
      <c r="CK197" s="456">
        <f t="shared" si="33"/>
        <v>0</v>
      </c>
    </row>
    <row r="198" spans="1:89" ht="15" customHeight="1" x14ac:dyDescent="0.25">
      <c r="A198" s="62"/>
      <c r="B198" s="768" t="s">
        <v>75</v>
      </c>
      <c r="C198" s="792" t="s">
        <v>76</v>
      </c>
      <c r="D198" s="754">
        <f t="shared" si="30"/>
        <v>0</v>
      </c>
      <c r="E198" s="728"/>
      <c r="F198" s="53"/>
      <c r="G198" s="53"/>
      <c r="H198" s="771"/>
      <c r="I198" s="813"/>
      <c r="J198" s="296" t="str">
        <f t="shared" si="31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2"/>
        <v/>
      </c>
      <c r="CK198" s="456">
        <f t="shared" si="33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0"/>
        <v>0</v>
      </c>
      <c r="E199" s="81"/>
      <c r="F199" s="82"/>
      <c r="G199" s="82"/>
      <c r="H199" s="110"/>
      <c r="I199" s="258"/>
      <c r="J199" s="296" t="str">
        <f t="shared" si="31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2"/>
        <v/>
      </c>
      <c r="CK199" s="456">
        <f t="shared" si="33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0"/>
        <v>0</v>
      </c>
      <c r="E200" s="144"/>
      <c r="F200" s="139"/>
      <c r="G200" s="139"/>
      <c r="H200" s="203"/>
      <c r="I200" s="261"/>
      <c r="J200" s="296" t="str">
        <f t="shared" si="31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2"/>
        <v/>
      </c>
      <c r="CK200" s="456">
        <f t="shared" si="33"/>
        <v>0</v>
      </c>
    </row>
    <row r="201" spans="1:89" ht="15" customHeight="1" x14ac:dyDescent="0.25">
      <c r="A201" s="62"/>
      <c r="B201" s="794" t="s">
        <v>81</v>
      </c>
      <c r="C201" s="795"/>
      <c r="D201" s="765">
        <f t="shared" si="30"/>
        <v>0</v>
      </c>
      <c r="E201" s="728"/>
      <c r="F201" s="53"/>
      <c r="G201" s="53"/>
      <c r="H201" s="817"/>
      <c r="I201" s="813"/>
      <c r="J201" s="296" t="str">
        <f t="shared" si="31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2"/>
        <v/>
      </c>
      <c r="CK201" s="456">
        <f t="shared" si="33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0"/>
        <v>0</v>
      </c>
      <c r="E202" s="90"/>
      <c r="F202" s="91"/>
      <c r="G202" s="91"/>
      <c r="H202" s="272"/>
      <c r="I202" s="259"/>
      <c r="J202" s="296" t="str">
        <f t="shared" si="31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2"/>
        <v/>
      </c>
      <c r="CK202" s="456">
        <f t="shared" si="33"/>
        <v>0</v>
      </c>
    </row>
    <row r="203" spans="1:89" ht="15" customHeight="1" x14ac:dyDescent="0.25">
      <c r="A203" s="87"/>
      <c r="B203" s="886" t="s">
        <v>4</v>
      </c>
      <c r="C203" s="887"/>
      <c r="D203" s="782">
        <f t="shared" si="30"/>
        <v>0</v>
      </c>
      <c r="E203" s="801">
        <f>SUM(E171:E202)</f>
        <v>0</v>
      </c>
      <c r="F203" s="804">
        <f>SUM(F171:F202)</f>
        <v>0</v>
      </c>
      <c r="G203" s="804">
        <f>SUM(G171:G202)</f>
        <v>0</v>
      </c>
      <c r="H203" s="888">
        <f>SUM(H171:H202)</f>
        <v>0</v>
      </c>
      <c r="I203" s="889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825"/>
      <c r="G204" s="825" t="s">
        <v>209</v>
      </c>
      <c r="H204" s="890"/>
      <c r="I204" s="890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ht="15" customHeight="1" x14ac:dyDescent="0.25">
      <c r="A205" s="891" t="s">
        <v>210</v>
      </c>
      <c r="B205" s="892" t="s">
        <v>211</v>
      </c>
      <c r="C205" s="893" t="s">
        <v>4</v>
      </c>
      <c r="D205" s="512"/>
      <c r="E205" s="878"/>
      <c r="F205" s="733" t="s">
        <v>212</v>
      </c>
      <c r="G205" s="734"/>
      <c r="H205" s="734"/>
      <c r="I205" s="734"/>
      <c r="J205" s="734"/>
      <c r="K205" s="734"/>
      <c r="L205" s="734"/>
      <c r="M205" s="734"/>
      <c r="N205" s="734"/>
      <c r="O205" s="734"/>
      <c r="P205" s="734"/>
      <c r="Q205" s="734"/>
      <c r="R205" s="734"/>
      <c r="S205" s="734"/>
      <c r="T205" s="734"/>
      <c r="U205" s="734"/>
      <c r="V205" s="734"/>
      <c r="W205" s="734"/>
      <c r="X205" s="734"/>
      <c r="Y205" s="734"/>
      <c r="Z205" s="734"/>
      <c r="AA205" s="734"/>
      <c r="AB205" s="734"/>
      <c r="AC205" s="734"/>
      <c r="AD205" s="734"/>
      <c r="AE205" s="734"/>
      <c r="AF205" s="734"/>
      <c r="AG205" s="894"/>
      <c r="AH205" s="895" t="s">
        <v>213</v>
      </c>
      <c r="AI205" s="515"/>
    </row>
    <row r="206" spans="1:89" ht="15" customHeight="1" x14ac:dyDescent="0.25">
      <c r="A206" s="891"/>
      <c r="B206" s="516"/>
      <c r="C206" s="517"/>
      <c r="D206" s="518"/>
      <c r="E206" s="422"/>
      <c r="F206" s="733" t="s">
        <v>21</v>
      </c>
      <c r="G206" s="735"/>
      <c r="H206" s="736" t="s">
        <v>22</v>
      </c>
      <c r="I206" s="858"/>
      <c r="J206" s="736" t="s">
        <v>23</v>
      </c>
      <c r="K206" s="858"/>
      <c r="L206" s="736" t="s">
        <v>24</v>
      </c>
      <c r="M206" s="858"/>
      <c r="N206" s="736" t="s">
        <v>25</v>
      </c>
      <c r="O206" s="858"/>
      <c r="P206" s="736" t="s">
        <v>26</v>
      </c>
      <c r="Q206" s="858"/>
      <c r="R206" s="736" t="s">
        <v>27</v>
      </c>
      <c r="S206" s="858"/>
      <c r="T206" s="736" t="s">
        <v>28</v>
      </c>
      <c r="U206" s="858"/>
      <c r="V206" s="736" t="s">
        <v>29</v>
      </c>
      <c r="W206" s="858"/>
      <c r="X206" s="736" t="s">
        <v>30</v>
      </c>
      <c r="Y206" s="858"/>
      <c r="Z206" s="736" t="s">
        <v>31</v>
      </c>
      <c r="AA206" s="858"/>
      <c r="AB206" s="736" t="s">
        <v>32</v>
      </c>
      <c r="AC206" s="858"/>
      <c r="AD206" s="736" t="s">
        <v>33</v>
      </c>
      <c r="AE206" s="858"/>
      <c r="AF206" s="736" t="s">
        <v>214</v>
      </c>
      <c r="AG206" s="738"/>
      <c r="AH206" s="519"/>
    </row>
    <row r="207" spans="1:89" ht="15" customHeight="1" x14ac:dyDescent="0.25">
      <c r="A207" s="891"/>
      <c r="B207" s="520"/>
      <c r="C207" s="896" t="s">
        <v>215</v>
      </c>
      <c r="D207" s="749" t="s">
        <v>53</v>
      </c>
      <c r="E207" s="859" t="s">
        <v>52</v>
      </c>
      <c r="F207" s="897" t="s">
        <v>53</v>
      </c>
      <c r="G207" s="859" t="s">
        <v>52</v>
      </c>
      <c r="H207" s="897" t="s">
        <v>53</v>
      </c>
      <c r="I207" s="859" t="s">
        <v>52</v>
      </c>
      <c r="J207" s="897" t="s">
        <v>53</v>
      </c>
      <c r="K207" s="859" t="s">
        <v>52</v>
      </c>
      <c r="L207" s="897" t="s">
        <v>53</v>
      </c>
      <c r="M207" s="859" t="s">
        <v>52</v>
      </c>
      <c r="N207" s="897" t="s">
        <v>53</v>
      </c>
      <c r="O207" s="859" t="s">
        <v>52</v>
      </c>
      <c r="P207" s="897" t="s">
        <v>53</v>
      </c>
      <c r="Q207" s="859" t="s">
        <v>52</v>
      </c>
      <c r="R207" s="897" t="s">
        <v>53</v>
      </c>
      <c r="S207" s="859" t="s">
        <v>52</v>
      </c>
      <c r="T207" s="897" t="s">
        <v>53</v>
      </c>
      <c r="U207" s="859" t="s">
        <v>52</v>
      </c>
      <c r="V207" s="897" t="s">
        <v>53</v>
      </c>
      <c r="W207" s="859" t="s">
        <v>52</v>
      </c>
      <c r="X207" s="897" t="s">
        <v>53</v>
      </c>
      <c r="Y207" s="859" t="s">
        <v>52</v>
      </c>
      <c r="Z207" s="897" t="s">
        <v>53</v>
      </c>
      <c r="AA207" s="859" t="s">
        <v>52</v>
      </c>
      <c r="AB207" s="897" t="s">
        <v>53</v>
      </c>
      <c r="AC207" s="859" t="s">
        <v>52</v>
      </c>
      <c r="AD207" s="897" t="s">
        <v>53</v>
      </c>
      <c r="AE207" s="859" t="s">
        <v>52</v>
      </c>
      <c r="AF207" s="897" t="s">
        <v>53</v>
      </c>
      <c r="AG207" s="898" t="s">
        <v>52</v>
      </c>
      <c r="AH207" s="524"/>
    </row>
    <row r="208" spans="1:89" ht="15" customHeight="1" x14ac:dyDescent="0.25">
      <c r="A208" s="899" t="s">
        <v>116</v>
      </c>
      <c r="B208" s="724" t="s">
        <v>216</v>
      </c>
      <c r="C208" s="900">
        <f>SUM(D208:E208)</f>
        <v>0</v>
      </c>
      <c r="D208" s="528">
        <f t="shared" ref="D208:E215" si="34">+F208+H208+J208+L208+N208+P208+R208+T208+V208+X208+Z208+AB208+AD208+AF208</f>
        <v>0</v>
      </c>
      <c r="E208" s="529">
        <f t="shared" si="34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5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4" si="36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901">
        <f t="shared" ref="C209:C214" si="37">SUM(D209:E209)</f>
        <v>0</v>
      </c>
      <c r="D209" s="533">
        <f t="shared" si="34"/>
        <v>0</v>
      </c>
      <c r="E209" s="534">
        <f t="shared" si="34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5"/>
        <v/>
      </c>
      <c r="CA209" s="58" t="str">
        <f t="shared" ref="CA209:CA214" si="38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36"/>
        <v>0</v>
      </c>
    </row>
    <row r="210" spans="1:89" ht="15" customHeight="1" x14ac:dyDescent="0.25">
      <c r="A210" s="530"/>
      <c r="B210" s="70" t="s">
        <v>218</v>
      </c>
      <c r="C210" s="901">
        <f t="shared" si="37"/>
        <v>0</v>
      </c>
      <c r="D210" s="533">
        <f t="shared" si="34"/>
        <v>0</v>
      </c>
      <c r="E210" s="534">
        <f t="shared" si="34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5"/>
        <v/>
      </c>
      <c r="CA210" s="58" t="str">
        <f t="shared" si="38"/>
        <v/>
      </c>
      <c r="CK210" s="60">
        <f t="shared" si="36"/>
        <v>0</v>
      </c>
    </row>
    <row r="211" spans="1:89" ht="15" customHeight="1" x14ac:dyDescent="0.25">
      <c r="A211" s="530"/>
      <c r="B211" s="535" t="s">
        <v>219</v>
      </c>
      <c r="C211" s="901">
        <f t="shared" si="37"/>
        <v>0</v>
      </c>
      <c r="D211" s="533">
        <f t="shared" si="34"/>
        <v>0</v>
      </c>
      <c r="E211" s="534">
        <f t="shared" si="34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5"/>
        <v/>
      </c>
      <c r="CA211" s="58" t="str">
        <f t="shared" si="38"/>
        <v/>
      </c>
      <c r="CK211" s="60">
        <f t="shared" si="36"/>
        <v>0</v>
      </c>
    </row>
    <row r="212" spans="1:89" ht="15" customHeight="1" x14ac:dyDescent="0.25">
      <c r="A212" s="530"/>
      <c r="B212" s="531" t="s">
        <v>220</v>
      </c>
      <c r="C212" s="536">
        <f t="shared" si="37"/>
        <v>0</v>
      </c>
      <c r="D212" s="528">
        <f t="shared" si="34"/>
        <v>0</v>
      </c>
      <c r="E212" s="529">
        <f t="shared" si="34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5"/>
        <v/>
      </c>
      <c r="CA212" s="58" t="str">
        <f t="shared" si="38"/>
        <v/>
      </c>
      <c r="CK212" s="60">
        <f t="shared" si="36"/>
        <v>0</v>
      </c>
    </row>
    <row r="213" spans="1:89" ht="15" customHeight="1" x14ac:dyDescent="0.25">
      <c r="A213" s="537"/>
      <c r="B213" s="538" t="s">
        <v>221</v>
      </c>
      <c r="C213" s="536">
        <f t="shared" si="37"/>
        <v>0</v>
      </c>
      <c r="D213" s="528">
        <f t="shared" si="34"/>
        <v>0</v>
      </c>
      <c r="E213" s="529">
        <f t="shared" si="34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5"/>
        <v/>
      </c>
      <c r="CA213" s="58" t="str">
        <f t="shared" si="38"/>
        <v/>
      </c>
      <c r="CK213" s="60">
        <f t="shared" si="36"/>
        <v>0</v>
      </c>
    </row>
    <row r="214" spans="1:89" ht="15" customHeight="1" x14ac:dyDescent="0.25">
      <c r="A214" s="902" t="s">
        <v>222</v>
      </c>
      <c r="B214" s="724" t="s">
        <v>223</v>
      </c>
      <c r="C214" s="725">
        <f t="shared" si="37"/>
        <v>0</v>
      </c>
      <c r="D214" s="726">
        <f t="shared" si="34"/>
        <v>0</v>
      </c>
      <c r="E214" s="727">
        <f t="shared" si="34"/>
        <v>0</v>
      </c>
      <c r="F214" s="728"/>
      <c r="G214" s="54"/>
      <c r="H214" s="728"/>
      <c r="I214" s="54"/>
      <c r="J214" s="728"/>
      <c r="K214" s="54"/>
      <c r="L214" s="728"/>
      <c r="M214" s="54"/>
      <c r="N214" s="728"/>
      <c r="O214" s="54"/>
      <c r="P214" s="728"/>
      <c r="Q214" s="54"/>
      <c r="R214" s="728"/>
      <c r="S214" s="54"/>
      <c r="T214" s="728"/>
      <c r="U214" s="54"/>
      <c r="V214" s="728"/>
      <c r="W214" s="54"/>
      <c r="X214" s="728"/>
      <c r="Y214" s="54"/>
      <c r="Z214" s="728"/>
      <c r="AA214" s="54"/>
      <c r="AB214" s="728"/>
      <c r="AC214" s="54"/>
      <c r="AD214" s="728"/>
      <c r="AE214" s="54"/>
      <c r="AF214" s="728"/>
      <c r="AG214" s="65"/>
      <c r="AH214" s="729"/>
      <c r="AI214" s="314" t="str">
        <f t="shared" si="35"/>
        <v/>
      </c>
      <c r="CA214" s="58" t="str">
        <f t="shared" si="38"/>
        <v/>
      </c>
      <c r="CK214" s="60">
        <f t="shared" si="36"/>
        <v>0</v>
      </c>
    </row>
    <row r="215" spans="1:89" x14ac:dyDescent="0.25">
      <c r="A215" s="902"/>
      <c r="B215" s="538" t="s">
        <v>224</v>
      </c>
      <c r="C215" s="543">
        <f>SUM(D215:E215)</f>
        <v>0</v>
      </c>
      <c r="D215" s="544">
        <f t="shared" si="34"/>
        <v>0</v>
      </c>
      <c r="E215" s="545">
        <f t="shared" si="34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>IF(AND($C215&lt;&gt;0,AH215=""),"* No olvide ingresar la variable "&amp;AH$205&amp;""&amp;" (Digite CERO si no tiene).  ",IF(AH215&gt;$C215,"* La variable Beneficiarios no puede superar el Total Ambos Sexos. ",""))</f>
        <v/>
      </c>
      <c r="CK215" s="60">
        <f>IF(AND($C215&lt;&gt;0,AH215=""),1,IF(AH215&gt;$C215,1,0))</f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24</v>
      </c>
      <c r="B249" s="546">
        <f>SUM(CK11:CP215)</f>
        <v>0</v>
      </c>
    </row>
  </sheetData>
  <mergeCells count="160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H52" xr:uid="{CB0563CC-F263-4C2F-AF2A-1CA689727604}">
      <formula1>0</formula1>
      <formula2>9.99999999999999E+37</formula2>
    </dataValidation>
    <dataValidation type="whole" allowBlank="1" showInputMessage="1" showErrorMessage="1" sqref="E153:R168" xr:uid="{63A50958-5692-4DE5-8ABE-457BBDB43E73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AG10 B22:B24 B26:B40 B45:B47 A8:A56 B90:B92 C71:C94 H105 A99:A105 B98:C104 CC148:CF149 F99:H104 D113:H115 B111:C111 B107:C109 Q148:BZ149 C51:C64 B53:B65 B67:C69" xr:uid="{BF6CAD80-D6B8-46FE-830A-46C844A227A8}"/>
    <dataValidation type="whole" operator="greaterThanOrEqual" allowBlank="1" showInputMessage="1" showErrorMessage="1" error="Valor no Permitido" sqref="D101:D103 B133:D133 D111:D112 B148:H149 E53:AH53 D107:D109 D11:D53 C208:AH215 D171:I203 B143:M144 B137:I139 D122:L130 D116:W118 D56:I98" xr:uid="{37037108-F478-45D7-AA11-677DCF3CDD5E}">
      <formula1>0</formula1>
    </dataValidation>
    <dataValidation type="whole" operator="greaterThanOrEqual" allowBlank="1" showInputMessage="1" showErrorMessage="1" sqref="D153:D168 E107:H109 E111:H112" xr:uid="{E8948AF0-B40F-4AF9-92B6-7D273161001B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60BE-38FD-4D7A-BA7F-2693195EA4A7}">
  <dimension ref="A1:CP24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77" width="0" hidden="1" customWidth="1"/>
    <col min="78" max="94" width="11.42578125" hidden="1" customWidth="1"/>
    <col min="95" max="96" width="0" hidden="1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",[4]NOMBRE!B2, " (",[4]NOMBRE!C2,[4]NOMBRE!D2,[4]NOMBRE!E2,[4]NOMBRE!F2,[4]NOMBRE!G2,")")</f>
        <v>COMUNA: LINARES (07401)</v>
      </c>
    </row>
    <row r="3" spans="1:94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94" x14ac:dyDescent="0.25">
      <c r="A4" s="1" t="str">
        <f>CONCATENATE("MES: ",[4]NOMBRE!B6, " (",[4]NOMBRE!C6,[4]NOMBRE!D6,")")</f>
        <v>MES: MARZO (03)</v>
      </c>
    </row>
    <row r="5" spans="1:94" x14ac:dyDescent="0.25">
      <c r="A5" s="1" t="str">
        <f>CONCATENATE("AÑO: ",[4]NOMBRE!B7)</f>
        <v>AÑO: 2025</v>
      </c>
    </row>
    <row r="6" spans="1:94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4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4" s="23" customFormat="1" ht="15" customHeight="1" x14ac:dyDescent="0.15">
      <c r="A9" s="903" t="s">
        <v>3</v>
      </c>
      <c r="B9" s="10"/>
      <c r="C9" s="904"/>
      <c r="D9" s="905" t="s">
        <v>4</v>
      </c>
      <c r="E9" s="906" t="s">
        <v>5</v>
      </c>
      <c r="F9" s="734"/>
      <c r="G9" s="734"/>
      <c r="H9" s="734"/>
      <c r="I9" s="735"/>
      <c r="J9" s="907" t="s">
        <v>6</v>
      </c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908"/>
      <c r="Y9" s="737" t="s">
        <v>7</v>
      </c>
      <c r="Z9" s="737"/>
      <c r="AA9" s="908"/>
      <c r="AB9" s="739" t="s">
        <v>8</v>
      </c>
      <c r="AC9" s="740" t="s">
        <v>9</v>
      </c>
      <c r="AD9" s="740" t="s">
        <v>10</v>
      </c>
      <c r="AE9" s="741" t="s">
        <v>11</v>
      </c>
      <c r="AF9" s="734" t="s">
        <v>12</v>
      </c>
      <c r="AG9" s="735"/>
      <c r="AH9" s="909" t="s">
        <v>13</v>
      </c>
    </row>
    <row r="10" spans="1:94" s="23" customFormat="1" ht="29.25" customHeight="1" x14ac:dyDescent="0.15">
      <c r="A10" s="24"/>
      <c r="B10" s="25"/>
      <c r="C10" s="26"/>
      <c r="D10" s="27"/>
      <c r="E10" s="910" t="s">
        <v>15</v>
      </c>
      <c r="F10" s="744" t="s">
        <v>16</v>
      </c>
      <c r="G10" s="744" t="s">
        <v>17</v>
      </c>
      <c r="H10" s="745" t="s">
        <v>18</v>
      </c>
      <c r="I10" s="746" t="s">
        <v>19</v>
      </c>
      <c r="J10" s="897" t="s">
        <v>20</v>
      </c>
      <c r="K10" s="745" t="s">
        <v>21</v>
      </c>
      <c r="L10" s="745" t="s">
        <v>22</v>
      </c>
      <c r="M10" s="745" t="s">
        <v>23</v>
      </c>
      <c r="N10" s="745" t="s">
        <v>24</v>
      </c>
      <c r="O10" s="745" t="s">
        <v>25</v>
      </c>
      <c r="P10" s="745" t="s">
        <v>26</v>
      </c>
      <c r="Q10" s="745" t="s">
        <v>27</v>
      </c>
      <c r="R10" s="745" t="s">
        <v>28</v>
      </c>
      <c r="S10" s="745" t="s">
        <v>29</v>
      </c>
      <c r="T10" s="745" t="s">
        <v>30</v>
      </c>
      <c r="U10" s="745" t="s">
        <v>31</v>
      </c>
      <c r="V10" s="745" t="s">
        <v>32</v>
      </c>
      <c r="W10" s="745" t="s">
        <v>33</v>
      </c>
      <c r="X10" s="748" t="s">
        <v>34</v>
      </c>
      <c r="Y10" s="911" t="s">
        <v>35</v>
      </c>
      <c r="Z10" s="750" t="s">
        <v>36</v>
      </c>
      <c r="AA10" s="748" t="s">
        <v>37</v>
      </c>
      <c r="AB10" s="36"/>
      <c r="AC10" s="37"/>
      <c r="AD10" s="37"/>
      <c r="AE10" s="38"/>
      <c r="AF10" s="897" t="s">
        <v>38</v>
      </c>
      <c r="AG10" s="39" t="s">
        <v>39</v>
      </c>
      <c r="AH10" s="40"/>
    </row>
    <row r="11" spans="1:94" s="23" customFormat="1" ht="15" customHeight="1" x14ac:dyDescent="0.25">
      <c r="A11" s="912" t="s">
        <v>40</v>
      </c>
      <c r="B11" s="913" t="s">
        <v>41</v>
      </c>
      <c r="C11" s="914"/>
      <c r="D11" s="915">
        <f>SUM(E11:G11)</f>
        <v>0</v>
      </c>
      <c r="E11" s="916"/>
      <c r="F11" s="756"/>
      <c r="G11" s="756"/>
      <c r="H11" s="917"/>
      <c r="I11" s="758"/>
      <c r="J11" s="917"/>
      <c r="K11" s="759"/>
      <c r="L11" s="759"/>
      <c r="M11" s="760"/>
      <c r="N11" s="760"/>
      <c r="O11" s="760"/>
      <c r="P11" s="760"/>
      <c r="Q11" s="760"/>
      <c r="R11" s="760"/>
      <c r="S11" s="760"/>
      <c r="T11" s="760"/>
      <c r="U11" s="760"/>
      <c r="V11" s="760"/>
      <c r="W11" s="760"/>
      <c r="X11" s="760"/>
      <c r="Y11" s="761"/>
      <c r="Z11" s="759"/>
      <c r="AA11" s="762"/>
      <c r="AB11" s="763"/>
      <c r="AC11" s="53"/>
      <c r="AD11" s="53"/>
      <c r="AE11" s="54"/>
      <c r="AF11" s="728"/>
      <c r="AG11" s="729"/>
      <c r="AH11" s="729"/>
      <c r="AI11" t="str">
        <f>CA11&amp;CB11&amp;CC11&amp;CD11&amp;CE11&amp;CF11</f>
        <v/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 s="57"/>
      <c r="CB11" s="58" t="str">
        <f>IF(AND($D11&lt;&gt;0,AC11=""),"* No olvide ingresar la variable "&amp;AC$9&amp;""&amp;" (Digite CERO si no tiene).  ",IF(AC11&gt;$D11,"* La variable Pueblos Originarios no puede superar el Total. ",""))</f>
        <v/>
      </c>
      <c r="CC11" s="58" t="str">
        <f>IF(AND($D11&lt;&gt;0,AD11=""),"* No olvide ingresar la variable "&amp;AD$9&amp;""&amp;" (Digite CERO si no tiene).  ",IF(AD11&gt;$D11,"* La variable Migrantes no puede superar el Total. ",""))</f>
        <v/>
      </c>
      <c r="CD11" s="58" t="str">
        <f>IF(AND($D11&lt;&gt;0,AE11=""),"* No olvide ingresar la variable "&amp;AE$9&amp;""&amp;" (Digite CERO si no tiene).  ",IF(AE11&gt;$D11,"* La variable Espacios Amigables/ Adolescentes no puede superar el Total. ",""))</f>
        <v/>
      </c>
      <c r="CE11" s="58" t="str">
        <f>IF(AND(D11&gt;0,OR(AF11="",AG11="",))," * No olvide digitar la variable TRANS Masculino/Femenino (Digite CERO si no tiene). ",IF(AF11+AG11&gt;$D11,"* La suma de TRANS Masculino + Femenino no puede superar el Total. ",""))</f>
        <v/>
      </c>
      <c r="CF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J11" s="59"/>
      <c r="CK11" s="57"/>
      <c r="CL11" s="60">
        <f>IF(AND($D11&lt;&gt;0,AC11=""),1,IF(AC11&gt;$D11,1,0))</f>
        <v>0</v>
      </c>
      <c r="CM11" s="60">
        <f>IF(AND($D11&lt;&gt;0,AD11=""),1,IF(AD11&gt;$D11,1,0))</f>
        <v>0</v>
      </c>
      <c r="CN11" s="60">
        <f>IF(AND($D11&lt;&gt;0,AE11=""),1,IF(AE11&gt;$D11,1,0))</f>
        <v>0</v>
      </c>
      <c r="CO11" s="60">
        <f>IF(AND(D11&gt;0,OR(AF11="",AG11="",)),1,IF(AF11+AG11&gt;$D11,1,0))</f>
        <v>0</v>
      </c>
      <c r="CP11" s="61">
        <f>IF(AND(D11&gt;0,AH11=""),1,IF(AH11&gt;$D11,1,0))</f>
        <v>0</v>
      </c>
    </row>
    <row r="12" spans="1:94" s="23" customFormat="1" ht="21" x14ac:dyDescent="0.25">
      <c r="A12" s="62"/>
      <c r="B12" s="912" t="s">
        <v>42</v>
      </c>
      <c r="C12" s="764" t="s">
        <v>43</v>
      </c>
      <c r="D12" s="765">
        <f>SUM(E12:X12)</f>
        <v>0</v>
      </c>
      <c r="E12" s="728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766"/>
      <c r="Z12" s="66"/>
      <c r="AA12" s="67"/>
      <c r="AB12" s="767"/>
      <c r="AC12" s="53"/>
      <c r="AD12" s="53"/>
      <c r="AE12" s="54"/>
      <c r="AF12" s="728"/>
      <c r="AG12" s="729"/>
      <c r="AH12" s="729"/>
      <c r="AI12" t="str">
        <f t="shared" ref="AI12:AI51" si="0">CA12&amp;CB12&amp;CC12&amp;CD12&amp;CE12&amp;CF12</f>
        <v/>
      </c>
      <c r="CA12" s="58" t="str">
        <f>IF(AND($D12&lt;&gt;0,AB12=""),"* No olvide ingresar la columna "&amp;AB$9&amp;""&amp;" (Digite CERO si no tiene).  ",IF(AB12&gt;$D12,"* El Número de Familias en Riesgo no puede superar el Total. ",""))</f>
        <v/>
      </c>
      <c r="CB12" s="58" t="str">
        <f t="shared" ref="CB12:CB51" si="1">IF(AND($D12&lt;&gt;0,AC12=""),"* No olvide ingresar la variable "&amp;AC$9&amp;""&amp;" (Digite CERO si no tiene).  ",IF(AC12&gt;$D12,"* La variable Pueblos Originarios no puede superar el Total. ",""))</f>
        <v/>
      </c>
      <c r="CC12" s="58" t="str">
        <f t="shared" ref="CC12:CC52" si="2">IF(AND($D12&lt;&gt;0,AD12=""),"* No olvide ingresar la variable "&amp;AD$9&amp;""&amp;" (Digite CERO si no tiene).  ",IF(AD12&gt;$D12,"* La variable Migrantes no puede superar el Total. ",""))</f>
        <v/>
      </c>
      <c r="CD12" s="58" t="str">
        <f t="shared" ref="CD12:CD52" si="3">IF(AND($D12&lt;&gt;0,AE12=""),"* No olvide ingresar la variable "&amp;AE$9&amp;""&amp;" (Digite CERO si no tiene).  ",IF(AE12&gt;$D12,"* La variable Espacios Amigables/ Adolescentes no puede superar el Total. ",""))</f>
        <v/>
      </c>
      <c r="CE12" s="58" t="str">
        <f t="shared" ref="CE12:CE52" si="4">IF(AND(D12&gt;0,OR(AF12="",AG12="",))," * No olvide digitar la variable TRANS Masculino/Femenino (Digite CERO si no tiene). ",IF(AF12+AG12&gt;$D12,"* La suma de TRANS Masculino + Femenino no puede superar el Total. ",""))</f>
        <v/>
      </c>
      <c r="CF12" s="58" t="str">
        <f t="shared" ref="CF12:CF52" si="5">IF(AND(D12&gt;0,AH12=""),"* No olvide digitar la variable Niños, niñas, adolescentes y jóvenes SENAME (Digite CERO si no tiene). ",IF(AH12&gt;$D12,"* La suma de Niños, niñas, adolescentes y jóvenes SENAME no puede superar el Total. ",""))</f>
        <v/>
      </c>
      <c r="CJ12" s="59"/>
      <c r="CK12" s="60">
        <f>IF(AND($D12&lt;&gt;0,AB12=""),1,IF(AB12&gt;$D12,1,0))</f>
        <v>0</v>
      </c>
      <c r="CL12" s="60">
        <f t="shared" ref="CL12:CN45" si="6">IF(AND($D12&lt;&gt;0,AC12=""),1,IF(AC12&gt;$D12,1,0))</f>
        <v>0</v>
      </c>
      <c r="CM12" s="60">
        <f t="shared" si="6"/>
        <v>0</v>
      </c>
      <c r="CN12" s="60">
        <f t="shared" si="6"/>
        <v>0</v>
      </c>
      <c r="CO12" s="60">
        <f t="shared" ref="CO12:CO52" si="7">IF(AND(D12&gt;0,OR(AF12="",AG12="",)),1,IF(AF12+AG12&gt;$D12,1,0))</f>
        <v>0</v>
      </c>
      <c r="CP12" s="61">
        <f t="shared" ref="CP12:CP52" si="8">IF(AND(D12&gt;0,AH12=""),1,IF(AH12&gt;$D12,1,0))</f>
        <v>0</v>
      </c>
    </row>
    <row r="13" spans="1:94" s="23" customFormat="1" ht="15" customHeight="1" x14ac:dyDescent="0.25">
      <c r="A13" s="62"/>
      <c r="B13" s="62"/>
      <c r="C13" s="69" t="s">
        <v>44</v>
      </c>
      <c r="D13" s="70">
        <f t="shared" ref="D13:D21" si="9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t="str">
        <f t="shared" si="0"/>
        <v/>
      </c>
      <c r="CA13" s="58" t="str">
        <f t="shared" ref="CA13:CA50" si="10">IF(AND($D13&lt;&gt;0,AB13=""),"* No olvide ingresar la columna "&amp;AB$9&amp;""&amp;" (Digite CERO si no tiene).  ",IF(AB13&gt;$D13,"* El Número de Familias en Riesgo no puede superar el Total. ",""))</f>
        <v/>
      </c>
      <c r="CB13" s="58" t="str">
        <f t="shared" si="1"/>
        <v/>
      </c>
      <c r="CC13" s="58" t="str">
        <f t="shared" si="2"/>
        <v/>
      </c>
      <c r="CD13" s="58" t="str">
        <f t="shared" si="3"/>
        <v/>
      </c>
      <c r="CE13" s="58" t="str">
        <f t="shared" si="4"/>
        <v/>
      </c>
      <c r="CF13" s="58" t="str">
        <f t="shared" si="5"/>
        <v/>
      </c>
      <c r="CJ13" s="59"/>
      <c r="CK13" s="60">
        <f t="shared" ref="CK13:CN46" si="11">IF(AND($D13&lt;&gt;0,AB13=""),1,IF(AB13&gt;$D13,1,0))</f>
        <v>0</v>
      </c>
      <c r="CL13" s="60">
        <f t="shared" si="6"/>
        <v>0</v>
      </c>
      <c r="CM13" s="60">
        <f t="shared" si="6"/>
        <v>0</v>
      </c>
      <c r="CN13" s="60">
        <f t="shared" si="6"/>
        <v>0</v>
      </c>
      <c r="CO13" s="60">
        <f t="shared" si="7"/>
        <v>0</v>
      </c>
      <c r="CP13" s="61">
        <f t="shared" si="8"/>
        <v>0</v>
      </c>
    </row>
    <row r="14" spans="1:94" s="23" customFormat="1" ht="15" customHeight="1" x14ac:dyDescent="0.25">
      <c r="A14" s="62"/>
      <c r="B14" s="62"/>
      <c r="C14" s="80" t="s">
        <v>45</v>
      </c>
      <c r="D14" s="70">
        <f t="shared" si="9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t="str">
        <f t="shared" si="0"/>
        <v/>
      </c>
      <c r="CA14" s="58" t="str">
        <f t="shared" si="10"/>
        <v/>
      </c>
      <c r="CB14" s="58" t="str">
        <f t="shared" si="1"/>
        <v/>
      </c>
      <c r="CC14" s="58" t="str">
        <f t="shared" si="2"/>
        <v/>
      </c>
      <c r="CD14" s="58" t="str">
        <f t="shared" si="3"/>
        <v/>
      </c>
      <c r="CE14" s="58" t="str">
        <f t="shared" si="4"/>
        <v/>
      </c>
      <c r="CF14" s="58" t="str">
        <f t="shared" si="5"/>
        <v/>
      </c>
      <c r="CJ14" s="59"/>
      <c r="CK14" s="60">
        <f t="shared" si="11"/>
        <v>0</v>
      </c>
      <c r="CL14" s="60">
        <f t="shared" si="6"/>
        <v>0</v>
      </c>
      <c r="CM14" s="60">
        <f t="shared" si="6"/>
        <v>0</v>
      </c>
      <c r="CN14" s="60">
        <f t="shared" si="6"/>
        <v>0</v>
      </c>
      <c r="CO14" s="60">
        <f t="shared" si="7"/>
        <v>0</v>
      </c>
      <c r="CP14" s="61">
        <f t="shared" si="8"/>
        <v>0</v>
      </c>
    </row>
    <row r="15" spans="1:94" s="23" customFormat="1" ht="15" customHeight="1" x14ac:dyDescent="0.25">
      <c r="A15" s="62"/>
      <c r="B15" s="87"/>
      <c r="C15" s="88" t="s">
        <v>46</v>
      </c>
      <c r="D15" s="89">
        <f t="shared" si="9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t="str">
        <f t="shared" si="0"/>
        <v/>
      </c>
      <c r="CA15" s="58" t="str">
        <f t="shared" si="10"/>
        <v/>
      </c>
      <c r="CB15" s="58" t="str">
        <f t="shared" si="1"/>
        <v/>
      </c>
      <c r="CC15" s="58" t="str">
        <f t="shared" si="2"/>
        <v/>
      </c>
      <c r="CD15" s="58" t="str">
        <f t="shared" si="3"/>
        <v/>
      </c>
      <c r="CE15" s="58" t="str">
        <f t="shared" si="4"/>
        <v/>
      </c>
      <c r="CF15" s="58" t="str">
        <f t="shared" si="5"/>
        <v/>
      </c>
      <c r="CJ15" s="59"/>
      <c r="CK15" s="60">
        <f t="shared" si="11"/>
        <v>0</v>
      </c>
      <c r="CL15" s="60">
        <f t="shared" si="6"/>
        <v>0</v>
      </c>
      <c r="CM15" s="60">
        <f t="shared" si="6"/>
        <v>0</v>
      </c>
      <c r="CN15" s="60">
        <f t="shared" si="6"/>
        <v>0</v>
      </c>
      <c r="CO15" s="60">
        <f t="shared" si="7"/>
        <v>0</v>
      </c>
      <c r="CP15" s="61">
        <f t="shared" si="8"/>
        <v>0</v>
      </c>
    </row>
    <row r="16" spans="1:94" s="23" customFormat="1" ht="15" customHeight="1" x14ac:dyDescent="0.25">
      <c r="A16" s="62"/>
      <c r="B16" s="99" t="s">
        <v>47</v>
      </c>
      <c r="C16" s="100"/>
      <c r="D16" s="101">
        <f t="shared" si="9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t="str">
        <f t="shared" si="0"/>
        <v/>
      </c>
      <c r="CA16" s="58" t="str">
        <f t="shared" si="10"/>
        <v/>
      </c>
      <c r="CB16" s="58" t="str">
        <f t="shared" si="1"/>
        <v/>
      </c>
      <c r="CC16" s="58" t="str">
        <f t="shared" si="2"/>
        <v/>
      </c>
      <c r="CD16" s="58" t="str">
        <f t="shared" si="3"/>
        <v/>
      </c>
      <c r="CE16" s="58" t="str">
        <f t="shared" si="4"/>
        <v/>
      </c>
      <c r="CF16" s="58" t="str">
        <f t="shared" si="5"/>
        <v/>
      </c>
      <c r="CJ16" s="59"/>
      <c r="CK16" s="60">
        <f t="shared" si="11"/>
        <v>0</v>
      </c>
      <c r="CL16" s="60">
        <f t="shared" si="6"/>
        <v>0</v>
      </c>
      <c r="CM16" s="60">
        <f t="shared" si="6"/>
        <v>0</v>
      </c>
      <c r="CN16" s="60">
        <f t="shared" si="6"/>
        <v>0</v>
      </c>
      <c r="CO16" s="60">
        <f t="shared" si="7"/>
        <v>0</v>
      </c>
      <c r="CP16" s="61">
        <f t="shared" si="8"/>
        <v>0</v>
      </c>
    </row>
    <row r="17" spans="1:94" s="23" customFormat="1" ht="15" customHeight="1" x14ac:dyDescent="0.25">
      <c r="A17" s="62"/>
      <c r="B17" s="107" t="s">
        <v>48</v>
      </c>
      <c r="C17" s="108"/>
      <c r="D17" s="70">
        <f t="shared" si="9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t="str">
        <f t="shared" si="0"/>
        <v/>
      </c>
      <c r="CA17" s="58" t="str">
        <f t="shared" si="10"/>
        <v/>
      </c>
      <c r="CB17" s="58" t="str">
        <f t="shared" si="1"/>
        <v/>
      </c>
      <c r="CC17" s="58" t="str">
        <f t="shared" si="2"/>
        <v/>
      </c>
      <c r="CD17" s="58" t="str">
        <f t="shared" si="3"/>
        <v/>
      </c>
      <c r="CE17" s="58" t="str">
        <f t="shared" si="4"/>
        <v/>
      </c>
      <c r="CF17" s="58" t="str">
        <f t="shared" si="5"/>
        <v/>
      </c>
      <c r="CJ17" s="59"/>
      <c r="CK17" s="60">
        <f t="shared" si="11"/>
        <v>0</v>
      </c>
      <c r="CL17" s="60">
        <f t="shared" si="6"/>
        <v>0</v>
      </c>
      <c r="CM17" s="60">
        <f t="shared" si="6"/>
        <v>0</v>
      </c>
      <c r="CN17" s="60">
        <f t="shared" si="6"/>
        <v>0</v>
      </c>
      <c r="CO17" s="60">
        <f t="shared" si="7"/>
        <v>0</v>
      </c>
      <c r="CP17" s="61">
        <f t="shared" si="8"/>
        <v>0</v>
      </c>
    </row>
    <row r="18" spans="1:94" s="23" customFormat="1" ht="15" customHeight="1" x14ac:dyDescent="0.25">
      <c r="A18" s="62"/>
      <c r="B18" s="107" t="s">
        <v>49</v>
      </c>
      <c r="C18" s="108"/>
      <c r="D18" s="70">
        <f t="shared" si="9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t="str">
        <f t="shared" si="0"/>
        <v/>
      </c>
      <c r="CA18" s="58" t="str">
        <f t="shared" si="10"/>
        <v/>
      </c>
      <c r="CB18" s="58" t="str">
        <f t="shared" si="1"/>
        <v/>
      </c>
      <c r="CC18" s="58" t="str">
        <f t="shared" si="2"/>
        <v/>
      </c>
      <c r="CD18" s="58" t="str">
        <f t="shared" si="3"/>
        <v/>
      </c>
      <c r="CE18" s="58" t="str">
        <f t="shared" si="4"/>
        <v/>
      </c>
      <c r="CF18" s="58" t="str">
        <f t="shared" si="5"/>
        <v/>
      </c>
      <c r="CJ18" s="59"/>
      <c r="CK18" s="60">
        <f t="shared" si="11"/>
        <v>0</v>
      </c>
      <c r="CL18" s="60">
        <f t="shared" si="6"/>
        <v>0</v>
      </c>
      <c r="CM18" s="60">
        <f t="shared" si="6"/>
        <v>0</v>
      </c>
      <c r="CN18" s="60">
        <f t="shared" si="6"/>
        <v>0</v>
      </c>
      <c r="CO18" s="60">
        <f t="shared" si="7"/>
        <v>0</v>
      </c>
      <c r="CP18" s="61">
        <f t="shared" si="8"/>
        <v>0</v>
      </c>
    </row>
    <row r="19" spans="1:94" s="23" customFormat="1" ht="15" customHeight="1" x14ac:dyDescent="0.25">
      <c r="A19" s="62"/>
      <c r="B19" s="112" t="s">
        <v>50</v>
      </c>
      <c r="C19" s="113"/>
      <c r="D19" s="114">
        <f t="shared" si="9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t="str">
        <f t="shared" si="0"/>
        <v/>
      </c>
      <c r="CA19" s="58" t="str">
        <f t="shared" si="10"/>
        <v/>
      </c>
      <c r="CB19" s="58" t="str">
        <f t="shared" si="1"/>
        <v/>
      </c>
      <c r="CC19" s="58" t="str">
        <f t="shared" si="2"/>
        <v/>
      </c>
      <c r="CD19" s="58" t="str">
        <f t="shared" si="3"/>
        <v/>
      </c>
      <c r="CE19" s="58" t="str">
        <f t="shared" si="4"/>
        <v/>
      </c>
      <c r="CF19" s="58" t="str">
        <f t="shared" si="5"/>
        <v/>
      </c>
      <c r="CJ19" s="59"/>
      <c r="CK19" s="60">
        <f t="shared" si="11"/>
        <v>0</v>
      </c>
      <c r="CL19" s="60">
        <f t="shared" si="6"/>
        <v>0</v>
      </c>
      <c r="CM19" s="60">
        <f t="shared" si="6"/>
        <v>0</v>
      </c>
      <c r="CN19" s="60">
        <f t="shared" si="6"/>
        <v>0</v>
      </c>
      <c r="CO19" s="60">
        <f t="shared" si="7"/>
        <v>0</v>
      </c>
      <c r="CP19" s="61">
        <f t="shared" si="8"/>
        <v>0</v>
      </c>
    </row>
    <row r="20" spans="1:94" s="23" customFormat="1" ht="15" customHeight="1" x14ac:dyDescent="0.25">
      <c r="A20" s="62"/>
      <c r="B20" s="918" t="s">
        <v>51</v>
      </c>
      <c r="C20" s="769" t="s">
        <v>52</v>
      </c>
      <c r="D20" s="765">
        <f t="shared" si="9"/>
        <v>0</v>
      </c>
      <c r="E20" s="125"/>
      <c r="F20" s="126"/>
      <c r="G20" s="126"/>
      <c r="H20" s="126"/>
      <c r="I20" s="127"/>
      <c r="J20" s="770"/>
      <c r="K20" s="53"/>
      <c r="L20" s="53"/>
      <c r="M20" s="771"/>
      <c r="N20" s="771"/>
      <c r="O20" s="771"/>
      <c r="P20" s="771"/>
      <c r="Q20" s="771"/>
      <c r="R20" s="771"/>
      <c r="S20" s="771"/>
      <c r="T20" s="771"/>
      <c r="U20" s="771"/>
      <c r="V20" s="771"/>
      <c r="W20" s="771"/>
      <c r="X20" s="771"/>
      <c r="Y20" s="767"/>
      <c r="Z20" s="53"/>
      <c r="AA20" s="65"/>
      <c r="AB20" s="767"/>
      <c r="AC20" s="53"/>
      <c r="AD20" s="53"/>
      <c r="AE20" s="54"/>
      <c r="AF20" s="728"/>
      <c r="AG20" s="729"/>
      <c r="AH20" s="729"/>
      <c r="AI20" t="str">
        <f t="shared" si="0"/>
        <v/>
      </c>
      <c r="CA20" s="58" t="str">
        <f>IF(AND($D20&lt;&gt;0,AB20=""),"* No olvide ingresar la columna "&amp;AB$9&amp;""&amp;" (Digite CERO si no tiene).  ",IF(AB20&gt;$D20,"* El Número de Familias en Riesgo no puede superar el Total. ",""))</f>
        <v/>
      </c>
      <c r="CB20" s="58" t="str">
        <f>IF(AND($D20&lt;&gt;0,AC20=""),"* No olvide ingresar la variable "&amp;AC$9&amp;""&amp;" (Digite CERO si no tiene).  ",IF(AC20&gt;$D20,"* La variable Pueblos Originarios no puede superar el Total. ",""))</f>
        <v/>
      </c>
      <c r="CC20" s="58" t="str">
        <f t="shared" si="2"/>
        <v/>
      </c>
      <c r="CD20" s="58" t="str">
        <f t="shared" si="3"/>
        <v/>
      </c>
      <c r="CE20" s="58" t="str">
        <f>IF(AND(D20&gt;0,OR(AF20="",AG20="",))," * No olvide digitar la variable TRANS Masculino/Femenino (Digite CERO si no tiene). ",IF(AF20+AG20&gt;$D20,"* La suma de TRANS Masculino + Femenino no puede superar el Total. ",""))</f>
        <v/>
      </c>
      <c r="CF20" s="58" t="str">
        <f t="shared" si="5"/>
        <v/>
      </c>
      <c r="CJ20" s="59"/>
      <c r="CK20" s="60">
        <f t="shared" si="11"/>
        <v>0</v>
      </c>
      <c r="CL20" s="60">
        <f t="shared" si="6"/>
        <v>0</v>
      </c>
      <c r="CM20" s="60">
        <f t="shared" si="6"/>
        <v>0</v>
      </c>
      <c r="CN20" s="60">
        <f t="shared" si="6"/>
        <v>0</v>
      </c>
      <c r="CO20" s="60">
        <f t="shared" si="7"/>
        <v>0</v>
      </c>
      <c r="CP20" s="61">
        <f t="shared" si="8"/>
        <v>0</v>
      </c>
    </row>
    <row r="21" spans="1:94" s="23" customFormat="1" ht="15" customHeight="1" x14ac:dyDescent="0.25">
      <c r="A21" s="62"/>
      <c r="B21" s="130"/>
      <c r="C21" s="131" t="s">
        <v>53</v>
      </c>
      <c r="D21" s="114">
        <f t="shared" si="9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t="str">
        <f t="shared" si="0"/>
        <v/>
      </c>
      <c r="CA21" s="58" t="str">
        <f t="shared" si="10"/>
        <v/>
      </c>
      <c r="CB21" s="58" t="str">
        <f t="shared" si="1"/>
        <v/>
      </c>
      <c r="CC21" s="58" t="str">
        <f t="shared" si="2"/>
        <v/>
      </c>
      <c r="CD21" s="58" t="str">
        <f t="shared" si="3"/>
        <v/>
      </c>
      <c r="CE21" s="58" t="str">
        <f t="shared" si="4"/>
        <v/>
      </c>
      <c r="CF21" s="58" t="str">
        <f t="shared" si="5"/>
        <v/>
      </c>
      <c r="CJ21" s="59"/>
      <c r="CK21" s="60">
        <f t="shared" si="11"/>
        <v>0</v>
      </c>
      <c r="CL21" s="60">
        <f t="shared" si="6"/>
        <v>0</v>
      </c>
      <c r="CM21" s="60">
        <f t="shared" si="6"/>
        <v>0</v>
      </c>
      <c r="CN21" s="60">
        <f t="shared" si="6"/>
        <v>0</v>
      </c>
      <c r="CO21" s="60">
        <f t="shared" si="7"/>
        <v>0</v>
      </c>
      <c r="CP21" s="61">
        <f t="shared" si="8"/>
        <v>0</v>
      </c>
    </row>
    <row r="22" spans="1:94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771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t="str">
        <f t="shared" si="0"/>
        <v/>
      </c>
      <c r="CA22" s="58" t="str">
        <f>IF(AND($D22&lt;&gt;0,AB22=""),"* No olvide ingresar la columna "&amp;AB$9&amp;""&amp;" (Digite CERO si no tiene).  ",IF(AB22&gt;$D22,"* El Número de Familias en Riesgo no puede superar el Total. ",""))</f>
        <v/>
      </c>
      <c r="CB22" s="58" t="str">
        <f t="shared" si="1"/>
        <v/>
      </c>
      <c r="CC22" s="58" t="str">
        <f t="shared" si="2"/>
        <v/>
      </c>
      <c r="CD22" s="58" t="str">
        <f t="shared" si="3"/>
        <v/>
      </c>
      <c r="CE22" s="58" t="str">
        <f>IF(AND(D22&gt;0,OR(AF22="",AG22="",))," * No olvide digitar la variable TRANS Masculino/Femenino (Digite CERO si no tiene). ",IF(AF22+AG22&gt;$D22,"* La suma de TRANS Masculino + Femenino no puede superar el Total. ",""))</f>
        <v/>
      </c>
      <c r="CF22" s="58" t="str">
        <f t="shared" si="5"/>
        <v/>
      </c>
      <c r="CJ22" s="59"/>
      <c r="CK22" s="60">
        <f t="shared" si="11"/>
        <v>0</v>
      </c>
      <c r="CL22" s="60">
        <f t="shared" si="6"/>
        <v>0</v>
      </c>
      <c r="CM22" s="60">
        <f t="shared" si="6"/>
        <v>0</v>
      </c>
      <c r="CN22" s="60">
        <f t="shared" si="6"/>
        <v>0</v>
      </c>
      <c r="CO22" s="60">
        <f t="shared" si="7"/>
        <v>0</v>
      </c>
      <c r="CP22" s="61">
        <f t="shared" si="8"/>
        <v>0</v>
      </c>
    </row>
    <row r="23" spans="1:94" s="23" customFormat="1" ht="24.75" customHeight="1" x14ac:dyDescent="0.25">
      <c r="A23" s="62"/>
      <c r="B23" s="135" t="s">
        <v>55</v>
      </c>
      <c r="C23" s="136"/>
      <c r="D23" s="137">
        <f>SUM(J23:S23)</f>
        <v>15</v>
      </c>
      <c r="E23" s="125"/>
      <c r="F23" s="126"/>
      <c r="G23" s="126"/>
      <c r="H23" s="126"/>
      <c r="I23" s="127"/>
      <c r="J23" s="138"/>
      <c r="K23" s="139"/>
      <c r="L23" s="139">
        <v>4</v>
      </c>
      <c r="M23" s="139">
        <v>4</v>
      </c>
      <c r="N23" s="139">
        <v>3</v>
      </c>
      <c r="O23" s="139">
        <v>2</v>
      </c>
      <c r="P23" s="139"/>
      <c r="Q23" s="139">
        <v>2</v>
      </c>
      <c r="R23" s="139"/>
      <c r="S23" s="139"/>
      <c r="T23" s="140"/>
      <c r="U23" s="140"/>
      <c r="V23" s="140"/>
      <c r="W23" s="140"/>
      <c r="X23" s="140"/>
      <c r="Y23" s="141">
        <v>15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t="str">
        <f t="shared" si="0"/>
        <v/>
      </c>
      <c r="CA23" s="58" t="str">
        <f t="shared" si="10"/>
        <v/>
      </c>
      <c r="CB23" s="58" t="str">
        <f t="shared" si="1"/>
        <v/>
      </c>
      <c r="CC23" s="58" t="str">
        <f t="shared" si="2"/>
        <v/>
      </c>
      <c r="CD23" s="146"/>
      <c r="CE23" s="58" t="str">
        <f t="shared" si="4"/>
        <v/>
      </c>
      <c r="CF23" s="58" t="str">
        <f t="shared" si="5"/>
        <v/>
      </c>
      <c r="CJ23" s="59"/>
      <c r="CK23" s="60">
        <f t="shared" si="11"/>
        <v>0</v>
      </c>
      <c r="CL23" s="60">
        <f t="shared" si="6"/>
        <v>0</v>
      </c>
      <c r="CM23" s="60">
        <f>IF(AND($D23&lt;&gt;0,AD23=""),1,IF(AD23&gt;$D23,1,0))</f>
        <v>0</v>
      </c>
      <c r="CN23" s="57"/>
      <c r="CO23" s="60">
        <f t="shared" si="7"/>
        <v>0</v>
      </c>
      <c r="CP23" s="61">
        <f t="shared" si="8"/>
        <v>0</v>
      </c>
    </row>
    <row r="24" spans="1:94" s="23" customFormat="1" ht="15" customHeight="1" x14ac:dyDescent="0.25">
      <c r="A24" s="62"/>
      <c r="B24" s="905" t="s">
        <v>56</v>
      </c>
      <c r="C24" s="772" t="s">
        <v>57</v>
      </c>
      <c r="D24" s="915">
        <f>SUM(J24:S24)</f>
        <v>9</v>
      </c>
      <c r="E24" s="773"/>
      <c r="F24" s="149"/>
      <c r="G24" s="149"/>
      <c r="H24" s="149"/>
      <c r="I24" s="774"/>
      <c r="J24" s="770"/>
      <c r="K24" s="756"/>
      <c r="L24" s="756">
        <v>1</v>
      </c>
      <c r="M24" s="756">
        <v>3</v>
      </c>
      <c r="N24" s="756">
        <v>3</v>
      </c>
      <c r="O24" s="756">
        <v>2</v>
      </c>
      <c r="P24" s="756"/>
      <c r="Q24" s="756"/>
      <c r="R24" s="756"/>
      <c r="S24" s="756"/>
      <c r="T24" s="775"/>
      <c r="U24" s="775"/>
      <c r="V24" s="775"/>
      <c r="W24" s="775"/>
      <c r="X24" s="775"/>
      <c r="Y24" s="767">
        <v>9</v>
      </c>
      <c r="Z24" s="53">
        <v>0</v>
      </c>
      <c r="AA24" s="776">
        <v>0</v>
      </c>
      <c r="AB24" s="767">
        <v>0</v>
      </c>
      <c r="AC24" s="53">
        <v>0</v>
      </c>
      <c r="AD24" s="53">
        <v>0</v>
      </c>
      <c r="AE24" s="152"/>
      <c r="AF24" s="728">
        <v>0</v>
      </c>
      <c r="AG24" s="729">
        <v>0</v>
      </c>
      <c r="AH24" s="729">
        <v>0</v>
      </c>
      <c r="AI24" t="str">
        <f t="shared" si="0"/>
        <v/>
      </c>
      <c r="CA24" s="58" t="str">
        <f t="shared" si="10"/>
        <v/>
      </c>
      <c r="CB24" s="58" t="str">
        <f t="shared" si="1"/>
        <v/>
      </c>
      <c r="CC24" s="58" t="str">
        <f t="shared" si="2"/>
        <v/>
      </c>
      <c r="CD24" s="146"/>
      <c r="CE24" s="58" t="str">
        <f t="shared" si="4"/>
        <v/>
      </c>
      <c r="CF24" s="58" t="str">
        <f t="shared" si="5"/>
        <v/>
      </c>
      <c r="CJ24" s="59"/>
      <c r="CK24" s="60">
        <f t="shared" si="11"/>
        <v>0</v>
      </c>
      <c r="CL24" s="60">
        <f t="shared" si="6"/>
        <v>0</v>
      </c>
      <c r="CM24" s="60">
        <f t="shared" si="6"/>
        <v>0</v>
      </c>
      <c r="CN24" s="57"/>
      <c r="CO24" s="60">
        <f t="shared" si="7"/>
        <v>0</v>
      </c>
      <c r="CP24" s="61">
        <f t="shared" si="8"/>
        <v>0</v>
      </c>
    </row>
    <row r="25" spans="1:94" s="23" customFormat="1" ht="15" customHeight="1" x14ac:dyDescent="0.25">
      <c r="A25" s="62"/>
      <c r="B25" s="27"/>
      <c r="C25" s="153" t="s">
        <v>58</v>
      </c>
      <c r="D25" s="114">
        <f>SUM(J25:S25)</f>
        <v>6</v>
      </c>
      <c r="E25" s="154"/>
      <c r="F25" s="155"/>
      <c r="G25" s="155"/>
      <c r="H25" s="155"/>
      <c r="I25" s="156"/>
      <c r="J25" s="118"/>
      <c r="K25" s="116"/>
      <c r="L25" s="116">
        <v>3</v>
      </c>
      <c r="M25" s="116">
        <v>1</v>
      </c>
      <c r="N25" s="116">
        <v>0</v>
      </c>
      <c r="O25" s="116">
        <v>0</v>
      </c>
      <c r="P25" s="116"/>
      <c r="Q25" s="116">
        <v>2</v>
      </c>
      <c r="R25" s="116"/>
      <c r="S25" s="116"/>
      <c r="T25" s="157"/>
      <c r="U25" s="157"/>
      <c r="V25" s="157"/>
      <c r="W25" s="157"/>
      <c r="X25" s="157"/>
      <c r="Y25" s="158">
        <v>6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t="str">
        <f t="shared" si="0"/>
        <v/>
      </c>
      <c r="CA25" s="58" t="str">
        <f>IF(AND($D25&lt;&gt;0,AB25=""),"* No olvide ingresar la columna "&amp;AB$9&amp;""&amp;" (Digite CERO si no tiene).  ",IF(AB25&gt;$D25,"* El Número de Familias en Riesgo no puede superar el Total. ",""))</f>
        <v/>
      </c>
      <c r="CB25" s="58" t="str">
        <f t="shared" si="1"/>
        <v/>
      </c>
      <c r="CC25" s="58" t="str">
        <f t="shared" si="2"/>
        <v/>
      </c>
      <c r="CD25" s="146"/>
      <c r="CE25" s="58" t="str">
        <f t="shared" si="4"/>
        <v/>
      </c>
      <c r="CF25" s="58" t="str">
        <f t="shared" si="5"/>
        <v/>
      </c>
      <c r="CJ25" s="59"/>
      <c r="CK25" s="60">
        <f t="shared" si="11"/>
        <v>0</v>
      </c>
      <c r="CL25" s="60">
        <f t="shared" si="6"/>
        <v>0</v>
      </c>
      <c r="CM25" s="60">
        <f t="shared" si="6"/>
        <v>0</v>
      </c>
      <c r="CN25" s="57"/>
      <c r="CO25" s="60">
        <f t="shared" si="7"/>
        <v>0</v>
      </c>
      <c r="CP25" s="61">
        <f t="shared" si="8"/>
        <v>0</v>
      </c>
    </row>
    <row r="26" spans="1:94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t="str">
        <f t="shared" si="0"/>
        <v/>
      </c>
      <c r="CA26" s="58" t="str">
        <f t="shared" si="10"/>
        <v/>
      </c>
      <c r="CB26" s="58" t="str">
        <f t="shared" si="1"/>
        <v/>
      </c>
      <c r="CC26" s="58" t="str">
        <f t="shared" si="2"/>
        <v/>
      </c>
      <c r="CD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E26" s="58" t="str">
        <f t="shared" si="4"/>
        <v/>
      </c>
      <c r="CF26" s="58" t="str">
        <f t="shared" si="5"/>
        <v/>
      </c>
      <c r="CJ26" s="59"/>
      <c r="CK26" s="60">
        <f t="shared" si="11"/>
        <v>0</v>
      </c>
      <c r="CL26" s="60">
        <f t="shared" si="6"/>
        <v>0</v>
      </c>
      <c r="CM26" s="60">
        <f t="shared" si="6"/>
        <v>0</v>
      </c>
      <c r="CN26" s="60">
        <f t="shared" si="6"/>
        <v>0</v>
      </c>
      <c r="CO26" s="60">
        <f t="shared" si="7"/>
        <v>0</v>
      </c>
      <c r="CP26" s="61">
        <f t="shared" si="8"/>
        <v>0</v>
      </c>
    </row>
    <row r="27" spans="1:94" s="23" customFormat="1" ht="15" customHeight="1" x14ac:dyDescent="0.25">
      <c r="A27" s="62"/>
      <c r="B27" s="918" t="s">
        <v>60</v>
      </c>
      <c r="C27" s="919" t="s">
        <v>61</v>
      </c>
      <c r="D27" s="915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767"/>
      <c r="AC27" s="53"/>
      <c r="AD27" s="53"/>
      <c r="AE27" s="172"/>
      <c r="AF27" s="728"/>
      <c r="AG27" s="729"/>
      <c r="AH27" s="729"/>
      <c r="AI27" t="str">
        <f t="shared" si="0"/>
        <v/>
      </c>
      <c r="CA27" s="58" t="str">
        <f t="shared" si="10"/>
        <v/>
      </c>
      <c r="CB27" s="58" t="str">
        <f t="shared" si="1"/>
        <v/>
      </c>
      <c r="CC27" s="58" t="str">
        <f t="shared" si="2"/>
        <v/>
      </c>
      <c r="CD27" s="146"/>
      <c r="CE27" s="58" t="str">
        <f t="shared" si="4"/>
        <v/>
      </c>
      <c r="CF27" s="58" t="str">
        <f t="shared" si="5"/>
        <v/>
      </c>
      <c r="CJ27" s="59"/>
      <c r="CK27" s="60">
        <f t="shared" si="11"/>
        <v>0</v>
      </c>
      <c r="CL27" s="60">
        <f t="shared" si="6"/>
        <v>0</v>
      </c>
      <c r="CM27" s="60">
        <f t="shared" si="6"/>
        <v>0</v>
      </c>
      <c r="CN27" s="57"/>
      <c r="CO27" s="60">
        <f t="shared" si="7"/>
        <v>0</v>
      </c>
      <c r="CP27" s="61">
        <f t="shared" si="8"/>
        <v>0</v>
      </c>
    </row>
    <row r="28" spans="1:94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t="str">
        <f t="shared" si="0"/>
        <v/>
      </c>
      <c r="CA28" s="58" t="str">
        <f t="shared" si="10"/>
        <v/>
      </c>
      <c r="CB28" s="58" t="str">
        <f t="shared" si="1"/>
        <v/>
      </c>
      <c r="CC28" s="58" t="str">
        <f t="shared" si="2"/>
        <v/>
      </c>
      <c r="CD28" s="58" t="str">
        <f>IF(AND($D28&lt;&gt;0,AE28=""),"* No olvide ingresar la variable "&amp;AE$9&amp;""&amp;" (Digite CERO si no tiene).  ",IF(AE28&gt;$D28,"* La variable Espacios Amigables/ Adolescentes no puede superar el Total. ",""))</f>
        <v/>
      </c>
      <c r="CE28" s="58" t="str">
        <f t="shared" si="4"/>
        <v/>
      </c>
      <c r="CF28" s="58" t="str">
        <f t="shared" si="5"/>
        <v/>
      </c>
      <c r="CJ28" s="59"/>
      <c r="CK28" s="60">
        <f t="shared" si="11"/>
        <v>0</v>
      </c>
      <c r="CL28" s="60">
        <f t="shared" si="6"/>
        <v>0</v>
      </c>
      <c r="CM28" s="60">
        <f t="shared" si="6"/>
        <v>0</v>
      </c>
      <c r="CN28" s="60">
        <f t="shared" si="6"/>
        <v>0</v>
      </c>
      <c r="CO28" s="60">
        <f t="shared" si="7"/>
        <v>0</v>
      </c>
      <c r="CP28" s="61">
        <f t="shared" si="8"/>
        <v>0</v>
      </c>
    </row>
    <row r="29" spans="1:94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t="str">
        <f t="shared" si="0"/>
        <v/>
      </c>
      <c r="CA29" s="58" t="str">
        <f t="shared" si="10"/>
        <v/>
      </c>
      <c r="CB29" s="58" t="str">
        <f t="shared" si="1"/>
        <v/>
      </c>
      <c r="CC29" s="58" t="str">
        <f t="shared" si="2"/>
        <v/>
      </c>
      <c r="CD29" s="58" t="str">
        <f t="shared" si="3"/>
        <v/>
      </c>
      <c r="CE29" s="58" t="str">
        <f t="shared" si="4"/>
        <v/>
      </c>
      <c r="CF29" s="58" t="str">
        <f t="shared" si="5"/>
        <v/>
      </c>
      <c r="CJ29" s="59"/>
      <c r="CK29" s="60">
        <f t="shared" si="11"/>
        <v>0</v>
      </c>
      <c r="CL29" s="60">
        <f t="shared" si="6"/>
        <v>0</v>
      </c>
      <c r="CM29" s="60">
        <f t="shared" si="6"/>
        <v>0</v>
      </c>
      <c r="CN29" s="60">
        <f t="shared" si="6"/>
        <v>0</v>
      </c>
      <c r="CO29" s="60">
        <f t="shared" si="7"/>
        <v>0</v>
      </c>
      <c r="CP29" s="61">
        <f t="shared" si="8"/>
        <v>0</v>
      </c>
    </row>
    <row r="30" spans="1:94" s="23" customFormat="1" ht="15" customHeight="1" x14ac:dyDescent="0.25">
      <c r="A30" s="62"/>
      <c r="B30" s="918" t="s">
        <v>64</v>
      </c>
      <c r="C30" s="764" t="s">
        <v>65</v>
      </c>
      <c r="D30" s="765">
        <f>SUM(E30:H30)</f>
        <v>0</v>
      </c>
      <c r="E30" s="728"/>
      <c r="F30" s="53"/>
      <c r="G30" s="53"/>
      <c r="H30" s="53"/>
      <c r="I30" s="774"/>
      <c r="J30" s="778"/>
      <c r="K30" s="149"/>
      <c r="L30" s="149"/>
      <c r="M30" s="775"/>
      <c r="N30" s="775"/>
      <c r="O30" s="775"/>
      <c r="P30" s="775"/>
      <c r="Q30" s="775"/>
      <c r="R30" s="775"/>
      <c r="S30" s="775"/>
      <c r="T30" s="775"/>
      <c r="U30" s="775"/>
      <c r="V30" s="775"/>
      <c r="W30" s="775"/>
      <c r="X30" s="775"/>
      <c r="Y30" s="779"/>
      <c r="Z30" s="759"/>
      <c r="AA30" s="762"/>
      <c r="AB30" s="767"/>
      <c r="AC30" s="53"/>
      <c r="AD30" s="53"/>
      <c r="AE30" s="54"/>
      <c r="AF30" s="728"/>
      <c r="AG30" s="729"/>
      <c r="AH30" s="729"/>
      <c r="AI30" t="str">
        <f t="shared" si="0"/>
        <v/>
      </c>
      <c r="CA30" s="58" t="str">
        <f t="shared" si="10"/>
        <v/>
      </c>
      <c r="CB30" s="58" t="str">
        <f t="shared" si="1"/>
        <v/>
      </c>
      <c r="CC30" s="58" t="str">
        <f t="shared" si="2"/>
        <v/>
      </c>
      <c r="CD30" s="58" t="str">
        <f t="shared" si="3"/>
        <v/>
      </c>
      <c r="CE30" s="58" t="str">
        <f t="shared" si="4"/>
        <v/>
      </c>
      <c r="CF30" s="58" t="str">
        <f t="shared" si="5"/>
        <v/>
      </c>
      <c r="CJ30" s="59"/>
      <c r="CK30" s="60">
        <f t="shared" si="11"/>
        <v>0</v>
      </c>
      <c r="CL30" s="60">
        <f t="shared" si="6"/>
        <v>0</v>
      </c>
      <c r="CM30" s="60">
        <f t="shared" si="6"/>
        <v>0</v>
      </c>
      <c r="CN30" s="60">
        <f t="shared" si="6"/>
        <v>0</v>
      </c>
      <c r="CO30" s="60">
        <f t="shared" si="7"/>
        <v>0</v>
      </c>
      <c r="CP30" s="61">
        <f t="shared" si="8"/>
        <v>0</v>
      </c>
    </row>
    <row r="31" spans="1:94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t="str">
        <f t="shared" si="0"/>
        <v/>
      </c>
      <c r="CA31" s="58" t="str">
        <f t="shared" si="10"/>
        <v/>
      </c>
      <c r="CB31" s="58" t="str">
        <f t="shared" si="1"/>
        <v/>
      </c>
      <c r="CC31" s="58" t="str">
        <f t="shared" si="2"/>
        <v/>
      </c>
      <c r="CD31" s="58" t="str">
        <f t="shared" si="3"/>
        <v/>
      </c>
      <c r="CE31" s="58" t="str">
        <f t="shared" si="4"/>
        <v/>
      </c>
      <c r="CF31" s="58" t="str">
        <f t="shared" si="5"/>
        <v/>
      </c>
      <c r="CJ31" s="59"/>
      <c r="CK31" s="60">
        <f t="shared" si="11"/>
        <v>0</v>
      </c>
      <c r="CL31" s="60">
        <f t="shared" si="6"/>
        <v>0</v>
      </c>
      <c r="CM31" s="60">
        <f t="shared" si="6"/>
        <v>0</v>
      </c>
      <c r="CN31" s="60">
        <f t="shared" si="6"/>
        <v>0</v>
      </c>
      <c r="CO31" s="60">
        <f t="shared" si="7"/>
        <v>0</v>
      </c>
      <c r="CP31" s="61">
        <f t="shared" si="8"/>
        <v>0</v>
      </c>
    </row>
    <row r="32" spans="1:94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t="str">
        <f t="shared" si="0"/>
        <v/>
      </c>
      <c r="CA32" s="58" t="str">
        <f t="shared" si="10"/>
        <v/>
      </c>
      <c r="CB32" s="58" t="str">
        <f t="shared" si="1"/>
        <v/>
      </c>
      <c r="CC32" s="58" t="str">
        <f t="shared" si="2"/>
        <v/>
      </c>
      <c r="CD32" s="58" t="str">
        <f t="shared" si="3"/>
        <v/>
      </c>
      <c r="CE32" s="58" t="str">
        <f t="shared" si="4"/>
        <v/>
      </c>
      <c r="CF32" s="58" t="str">
        <f t="shared" si="5"/>
        <v/>
      </c>
      <c r="CJ32" s="59"/>
      <c r="CK32" s="60">
        <f t="shared" si="11"/>
        <v>0</v>
      </c>
      <c r="CL32" s="60">
        <f t="shared" si="6"/>
        <v>0</v>
      </c>
      <c r="CM32" s="60">
        <f t="shared" si="6"/>
        <v>0</v>
      </c>
      <c r="CN32" s="60">
        <f t="shared" si="6"/>
        <v>0</v>
      </c>
      <c r="CO32" s="60">
        <f t="shared" si="7"/>
        <v>0</v>
      </c>
      <c r="CP32" s="61">
        <f t="shared" si="8"/>
        <v>0</v>
      </c>
    </row>
    <row r="33" spans="1:94" s="23" customFormat="1" ht="15" customHeight="1" x14ac:dyDescent="0.25">
      <c r="A33" s="62"/>
      <c r="B33" s="920" t="s">
        <v>67</v>
      </c>
      <c r="C33" s="781"/>
      <c r="D33" s="921">
        <f>SUM(E33:X33)</f>
        <v>0</v>
      </c>
      <c r="E33" s="922"/>
      <c r="F33" s="784"/>
      <c r="G33" s="784"/>
      <c r="H33" s="784"/>
      <c r="I33" s="785"/>
      <c r="J33" s="923"/>
      <c r="K33" s="784"/>
      <c r="L33" s="784"/>
      <c r="M33" s="787"/>
      <c r="N33" s="787"/>
      <c r="O33" s="787"/>
      <c r="P33" s="787"/>
      <c r="Q33" s="787"/>
      <c r="R33" s="787"/>
      <c r="S33" s="787"/>
      <c r="T33" s="787"/>
      <c r="U33" s="787"/>
      <c r="V33" s="787"/>
      <c r="W33" s="787"/>
      <c r="X33" s="787"/>
      <c r="Y33" s="788"/>
      <c r="Z33" s="784"/>
      <c r="AA33" s="789"/>
      <c r="AB33" s="788"/>
      <c r="AC33" s="784"/>
      <c r="AD33" s="784"/>
      <c r="AE33" s="790"/>
      <c r="AF33" s="922"/>
      <c r="AG33" s="785"/>
      <c r="AH33" s="785"/>
      <c r="AI33" t="str">
        <f t="shared" si="0"/>
        <v/>
      </c>
      <c r="CA33" s="58" t="str">
        <f t="shared" si="10"/>
        <v/>
      </c>
      <c r="CB33" s="58" t="str">
        <f t="shared" si="1"/>
        <v/>
      </c>
      <c r="CC33" s="58" t="str">
        <f t="shared" si="2"/>
        <v/>
      </c>
      <c r="CD33" s="58" t="str">
        <f t="shared" si="3"/>
        <v/>
      </c>
      <c r="CE33" s="58" t="str">
        <f t="shared" si="4"/>
        <v/>
      </c>
      <c r="CF33" s="58" t="str">
        <f t="shared" si="5"/>
        <v/>
      </c>
      <c r="CJ33" s="59"/>
      <c r="CK33" s="60">
        <f t="shared" si="11"/>
        <v>0</v>
      </c>
      <c r="CL33" s="60">
        <f t="shared" si="6"/>
        <v>0</v>
      </c>
      <c r="CM33" s="60">
        <f t="shared" si="6"/>
        <v>0</v>
      </c>
      <c r="CN33" s="60">
        <f t="shared" si="6"/>
        <v>0</v>
      </c>
      <c r="CO33" s="60">
        <f t="shared" si="7"/>
        <v>0</v>
      </c>
      <c r="CP33" s="61">
        <f t="shared" si="8"/>
        <v>0</v>
      </c>
    </row>
    <row r="34" spans="1:94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t="str">
        <f t="shared" si="0"/>
        <v/>
      </c>
      <c r="CA34" s="58" t="str">
        <f t="shared" si="10"/>
        <v/>
      </c>
      <c r="CB34" s="58" t="str">
        <f t="shared" si="1"/>
        <v/>
      </c>
      <c r="CC34" s="58" t="str">
        <f t="shared" si="2"/>
        <v/>
      </c>
      <c r="CD34" s="58" t="str">
        <f t="shared" si="3"/>
        <v/>
      </c>
      <c r="CE34" s="58" t="str">
        <f t="shared" si="4"/>
        <v/>
      </c>
      <c r="CF34" s="58" t="str">
        <f t="shared" si="5"/>
        <v/>
      </c>
      <c r="CJ34" s="59"/>
      <c r="CK34" s="60">
        <f t="shared" si="11"/>
        <v>0</v>
      </c>
      <c r="CL34" s="60">
        <f t="shared" si="6"/>
        <v>0</v>
      </c>
      <c r="CM34" s="60">
        <f t="shared" si="6"/>
        <v>0</v>
      </c>
      <c r="CN34" s="60">
        <f t="shared" si="6"/>
        <v>0</v>
      </c>
      <c r="CO34" s="60">
        <f t="shared" si="7"/>
        <v>0</v>
      </c>
      <c r="CP34" s="61">
        <f t="shared" si="8"/>
        <v>0</v>
      </c>
    </row>
    <row r="35" spans="1:94" s="23" customFormat="1" ht="15" customHeight="1" x14ac:dyDescent="0.25">
      <c r="A35" s="62"/>
      <c r="B35" s="902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t="str">
        <f t="shared" si="0"/>
        <v/>
      </c>
      <c r="CA35" s="58" t="str">
        <f t="shared" si="10"/>
        <v/>
      </c>
      <c r="CB35" s="58" t="str">
        <f t="shared" si="1"/>
        <v/>
      </c>
      <c r="CC35" s="58" t="str">
        <f t="shared" si="2"/>
        <v/>
      </c>
      <c r="CD35" s="58" t="str">
        <f t="shared" si="3"/>
        <v/>
      </c>
      <c r="CE35" s="58" t="str">
        <f t="shared" si="4"/>
        <v/>
      </c>
      <c r="CF35" s="58" t="str">
        <f t="shared" si="5"/>
        <v/>
      </c>
      <c r="CJ35" s="59"/>
      <c r="CK35" s="60">
        <f t="shared" si="11"/>
        <v>0</v>
      </c>
      <c r="CL35" s="60">
        <f t="shared" si="6"/>
        <v>0</v>
      </c>
      <c r="CM35" s="60">
        <f t="shared" si="6"/>
        <v>0</v>
      </c>
      <c r="CN35" s="60">
        <f t="shared" si="6"/>
        <v>0</v>
      </c>
      <c r="CO35" s="60">
        <f t="shared" si="7"/>
        <v>0</v>
      </c>
      <c r="CP35" s="61">
        <f t="shared" si="8"/>
        <v>0</v>
      </c>
    </row>
    <row r="36" spans="1:94" s="23" customFormat="1" ht="15" customHeight="1" x14ac:dyDescent="0.25">
      <c r="A36" s="62"/>
      <c r="B36" s="791" t="s">
        <v>71</v>
      </c>
      <c r="C36" s="791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t="str">
        <f t="shared" si="0"/>
        <v/>
      </c>
      <c r="CA36" s="58" t="str">
        <f t="shared" si="10"/>
        <v/>
      </c>
      <c r="CB36" s="58" t="str">
        <f t="shared" si="1"/>
        <v/>
      </c>
      <c r="CC36" s="58" t="str">
        <f t="shared" si="2"/>
        <v/>
      </c>
      <c r="CD36" s="58" t="str">
        <f t="shared" si="3"/>
        <v/>
      </c>
      <c r="CE36" s="58" t="str">
        <f t="shared" si="4"/>
        <v/>
      </c>
      <c r="CF36" s="58" t="str">
        <f t="shared" si="5"/>
        <v/>
      </c>
      <c r="CJ36" s="59"/>
      <c r="CK36" s="60">
        <f t="shared" si="11"/>
        <v>0</v>
      </c>
      <c r="CL36" s="60">
        <f t="shared" si="6"/>
        <v>0</v>
      </c>
      <c r="CM36" s="60">
        <f t="shared" si="6"/>
        <v>0</v>
      </c>
      <c r="CN36" s="60">
        <f t="shared" si="6"/>
        <v>0</v>
      </c>
      <c r="CO36" s="60">
        <f t="shared" si="7"/>
        <v>0</v>
      </c>
      <c r="CP36" s="61">
        <f t="shared" si="8"/>
        <v>0</v>
      </c>
    </row>
    <row r="37" spans="1:94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t="str">
        <f t="shared" si="0"/>
        <v/>
      </c>
      <c r="CA37" s="58" t="str">
        <f t="shared" si="10"/>
        <v/>
      </c>
      <c r="CB37" s="58" t="str">
        <f t="shared" si="1"/>
        <v/>
      </c>
      <c r="CC37" s="58" t="str">
        <f t="shared" si="2"/>
        <v/>
      </c>
      <c r="CD37" s="58" t="str">
        <f t="shared" si="3"/>
        <v/>
      </c>
      <c r="CE37" s="58" t="str">
        <f t="shared" si="4"/>
        <v/>
      </c>
      <c r="CF37" s="58" t="str">
        <f t="shared" si="5"/>
        <v/>
      </c>
      <c r="CJ37" s="59"/>
      <c r="CK37" s="60">
        <f t="shared" si="11"/>
        <v>0</v>
      </c>
      <c r="CL37" s="60">
        <f t="shared" si="6"/>
        <v>0</v>
      </c>
      <c r="CM37" s="60">
        <f t="shared" si="6"/>
        <v>0</v>
      </c>
      <c r="CN37" s="60">
        <f t="shared" si="6"/>
        <v>0</v>
      </c>
      <c r="CO37" s="60">
        <f t="shared" si="7"/>
        <v>0</v>
      </c>
      <c r="CP37" s="61">
        <f t="shared" si="8"/>
        <v>0</v>
      </c>
    </row>
    <row r="38" spans="1:94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t="str">
        <f t="shared" si="0"/>
        <v/>
      </c>
      <c r="CA38" s="58" t="str">
        <f t="shared" si="10"/>
        <v/>
      </c>
      <c r="CB38" s="58" t="str">
        <f t="shared" si="1"/>
        <v/>
      </c>
      <c r="CC38" s="58" t="str">
        <f t="shared" si="2"/>
        <v/>
      </c>
      <c r="CD38" s="58" t="str">
        <f t="shared" si="3"/>
        <v/>
      </c>
      <c r="CE38" s="58" t="str">
        <f t="shared" si="4"/>
        <v/>
      </c>
      <c r="CF38" s="58" t="str">
        <f t="shared" si="5"/>
        <v/>
      </c>
      <c r="CJ38" s="59"/>
      <c r="CK38" s="60">
        <f t="shared" si="11"/>
        <v>0</v>
      </c>
      <c r="CL38" s="60">
        <f t="shared" si="6"/>
        <v>0</v>
      </c>
      <c r="CM38" s="60">
        <f t="shared" si="6"/>
        <v>0</v>
      </c>
      <c r="CN38" s="60">
        <f t="shared" si="6"/>
        <v>0</v>
      </c>
      <c r="CO38" s="60">
        <f t="shared" si="7"/>
        <v>0</v>
      </c>
      <c r="CP38" s="61">
        <f t="shared" si="8"/>
        <v>0</v>
      </c>
    </row>
    <row r="39" spans="1:94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t="str">
        <f t="shared" si="0"/>
        <v/>
      </c>
      <c r="CA39" s="58" t="str">
        <f t="shared" si="10"/>
        <v/>
      </c>
      <c r="CB39" s="58" t="str">
        <f t="shared" si="1"/>
        <v/>
      </c>
      <c r="CC39" s="58" t="str">
        <f t="shared" si="2"/>
        <v/>
      </c>
      <c r="CD39" s="58" t="str">
        <f t="shared" si="3"/>
        <v/>
      </c>
      <c r="CE39" s="58" t="str">
        <f t="shared" si="4"/>
        <v/>
      </c>
      <c r="CF39" s="58" t="str">
        <f t="shared" si="5"/>
        <v/>
      </c>
      <c r="CJ39" s="59"/>
      <c r="CK39" s="60">
        <f t="shared" si="11"/>
        <v>0</v>
      </c>
      <c r="CL39" s="60">
        <f t="shared" si="6"/>
        <v>0</v>
      </c>
      <c r="CM39" s="60">
        <f t="shared" si="6"/>
        <v>0</v>
      </c>
      <c r="CN39" s="60">
        <f t="shared" si="6"/>
        <v>0</v>
      </c>
      <c r="CO39" s="60">
        <f t="shared" si="7"/>
        <v>0</v>
      </c>
      <c r="CP39" s="61">
        <f t="shared" si="8"/>
        <v>0</v>
      </c>
    </row>
    <row r="40" spans="1:94" s="23" customFormat="1" ht="15" customHeight="1" x14ac:dyDescent="0.25">
      <c r="A40" s="62"/>
      <c r="B40" s="918" t="s">
        <v>75</v>
      </c>
      <c r="C40" s="792" t="s">
        <v>76</v>
      </c>
      <c r="D40" s="765">
        <f>SUM(U40:X40)</f>
        <v>0</v>
      </c>
      <c r="E40" s="773"/>
      <c r="F40" s="149"/>
      <c r="G40" s="149"/>
      <c r="H40" s="149"/>
      <c r="I40" s="774"/>
      <c r="J40" s="778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771"/>
      <c r="V40" s="771"/>
      <c r="W40" s="771"/>
      <c r="X40" s="771"/>
      <c r="Y40" s="793"/>
      <c r="Z40" s="149"/>
      <c r="AA40" s="206"/>
      <c r="AB40" s="85"/>
      <c r="AC40" s="82"/>
      <c r="AD40" s="82"/>
      <c r="AE40" s="83"/>
      <c r="AF40" s="81"/>
      <c r="AG40" s="86"/>
      <c r="AH40" s="86"/>
      <c r="AI40" t="str">
        <f t="shared" si="0"/>
        <v/>
      </c>
      <c r="CA40" s="58" t="str">
        <f t="shared" si="10"/>
        <v/>
      </c>
      <c r="CB40" s="58" t="str">
        <f t="shared" si="1"/>
        <v/>
      </c>
      <c r="CC40" s="58" t="str">
        <f t="shared" si="2"/>
        <v/>
      </c>
      <c r="CD40" s="58" t="str">
        <f t="shared" si="3"/>
        <v/>
      </c>
      <c r="CE40" s="58" t="str">
        <f t="shared" si="4"/>
        <v/>
      </c>
      <c r="CF40" s="58" t="str">
        <f t="shared" si="5"/>
        <v/>
      </c>
      <c r="CJ40" s="59"/>
      <c r="CK40" s="60">
        <f t="shared" si="11"/>
        <v>0</v>
      </c>
      <c r="CL40" s="60">
        <f t="shared" si="6"/>
        <v>0</v>
      </c>
      <c r="CM40" s="60">
        <f t="shared" si="6"/>
        <v>0</v>
      </c>
      <c r="CN40" s="60">
        <f t="shared" si="6"/>
        <v>0</v>
      </c>
      <c r="CO40" s="60">
        <f t="shared" si="7"/>
        <v>0</v>
      </c>
      <c r="CP40" s="61">
        <f t="shared" si="8"/>
        <v>0</v>
      </c>
    </row>
    <row r="41" spans="1:94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t="str">
        <f t="shared" si="0"/>
        <v/>
      </c>
      <c r="CA41" s="58" t="str">
        <f t="shared" si="10"/>
        <v/>
      </c>
      <c r="CB41" s="58" t="str">
        <f t="shared" si="1"/>
        <v/>
      </c>
      <c r="CC41" s="58" t="str">
        <f t="shared" si="2"/>
        <v/>
      </c>
      <c r="CD41" s="58" t="str">
        <f t="shared" si="3"/>
        <v/>
      </c>
      <c r="CE41" s="58" t="str">
        <f t="shared" si="4"/>
        <v/>
      </c>
      <c r="CF41" s="58" t="str">
        <f t="shared" si="5"/>
        <v/>
      </c>
      <c r="CJ41" s="59"/>
      <c r="CK41" s="60">
        <f t="shared" si="11"/>
        <v>0</v>
      </c>
      <c r="CL41" s="60">
        <f t="shared" si="6"/>
        <v>0</v>
      </c>
      <c r="CM41" s="60">
        <f t="shared" si="6"/>
        <v>0</v>
      </c>
      <c r="CN41" s="60">
        <f t="shared" si="6"/>
        <v>0</v>
      </c>
      <c r="CO41" s="60">
        <f t="shared" si="7"/>
        <v>0</v>
      </c>
      <c r="CP41" s="61">
        <f t="shared" si="8"/>
        <v>0</v>
      </c>
    </row>
    <row r="42" spans="1:94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t="str">
        <f t="shared" si="0"/>
        <v/>
      </c>
      <c r="CA42" s="58" t="str">
        <f t="shared" si="10"/>
        <v/>
      </c>
      <c r="CB42" s="58" t="str">
        <f t="shared" si="1"/>
        <v/>
      </c>
      <c r="CC42" s="58" t="str">
        <f t="shared" si="2"/>
        <v/>
      </c>
      <c r="CD42" s="58" t="str">
        <f t="shared" si="3"/>
        <v/>
      </c>
      <c r="CE42" s="58" t="str">
        <f t="shared" si="4"/>
        <v/>
      </c>
      <c r="CF42" s="58" t="str">
        <f t="shared" si="5"/>
        <v/>
      </c>
      <c r="CJ42" s="59"/>
      <c r="CK42" s="60">
        <f t="shared" si="11"/>
        <v>0</v>
      </c>
      <c r="CL42" s="60">
        <f t="shared" si="6"/>
        <v>0</v>
      </c>
      <c r="CM42" s="60">
        <f t="shared" si="6"/>
        <v>0</v>
      </c>
      <c r="CN42" s="60">
        <f t="shared" si="6"/>
        <v>0</v>
      </c>
      <c r="CO42" s="60">
        <f t="shared" si="7"/>
        <v>0</v>
      </c>
      <c r="CP42" s="61">
        <f t="shared" si="8"/>
        <v>0</v>
      </c>
    </row>
    <row r="43" spans="1:94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t="str">
        <f t="shared" si="0"/>
        <v/>
      </c>
      <c r="CA43" s="58" t="str">
        <f t="shared" si="10"/>
        <v/>
      </c>
      <c r="CB43" s="58" t="str">
        <f t="shared" si="1"/>
        <v/>
      </c>
      <c r="CC43" s="58" t="str">
        <f t="shared" si="2"/>
        <v/>
      </c>
      <c r="CD43" s="58" t="str">
        <f t="shared" si="3"/>
        <v/>
      </c>
      <c r="CE43" s="58" t="str">
        <f t="shared" si="4"/>
        <v/>
      </c>
      <c r="CF43" s="58" t="str">
        <f t="shared" si="5"/>
        <v/>
      </c>
      <c r="CJ43" s="59"/>
      <c r="CK43" s="60">
        <f t="shared" si="11"/>
        <v>0</v>
      </c>
      <c r="CL43" s="60">
        <f t="shared" si="6"/>
        <v>0</v>
      </c>
      <c r="CM43" s="60">
        <f t="shared" si="6"/>
        <v>0</v>
      </c>
      <c r="CN43" s="60">
        <f t="shared" si="6"/>
        <v>0</v>
      </c>
      <c r="CO43" s="60">
        <f t="shared" si="7"/>
        <v>0</v>
      </c>
      <c r="CP43" s="61">
        <f t="shared" si="8"/>
        <v>0</v>
      </c>
    </row>
    <row r="44" spans="1:94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t="str">
        <f t="shared" si="0"/>
        <v/>
      </c>
      <c r="CA44" s="58" t="str">
        <f t="shared" si="10"/>
        <v/>
      </c>
      <c r="CB44" s="58" t="str">
        <f t="shared" si="1"/>
        <v/>
      </c>
      <c r="CC44" s="58" t="str">
        <f t="shared" si="2"/>
        <v/>
      </c>
      <c r="CD44" s="58" t="str">
        <f t="shared" si="3"/>
        <v/>
      </c>
      <c r="CE44" s="58" t="str">
        <f t="shared" si="4"/>
        <v/>
      </c>
      <c r="CF44" s="58" t="str">
        <f t="shared" si="5"/>
        <v/>
      </c>
      <c r="CJ44" s="59"/>
      <c r="CK44" s="60">
        <f t="shared" si="11"/>
        <v>0</v>
      </c>
      <c r="CL44" s="60">
        <f t="shared" si="6"/>
        <v>0</v>
      </c>
      <c r="CM44" s="60">
        <f t="shared" si="6"/>
        <v>0</v>
      </c>
      <c r="CN44" s="60">
        <f t="shared" si="6"/>
        <v>0</v>
      </c>
      <c r="CO44" s="60">
        <f t="shared" si="7"/>
        <v>0</v>
      </c>
      <c r="CP44" s="61">
        <f t="shared" si="8"/>
        <v>0</v>
      </c>
    </row>
    <row r="45" spans="1:94" s="23" customFormat="1" ht="15" customHeight="1" x14ac:dyDescent="0.25">
      <c r="A45" s="62"/>
      <c r="B45" s="794" t="s">
        <v>81</v>
      </c>
      <c r="C45" s="795"/>
      <c r="D45" s="765">
        <f>SUM(E45:X45)</f>
        <v>0</v>
      </c>
      <c r="E45" s="728"/>
      <c r="F45" s="53"/>
      <c r="G45" s="53"/>
      <c r="H45" s="53"/>
      <c r="I45" s="729"/>
      <c r="J45" s="770"/>
      <c r="K45" s="53"/>
      <c r="L45" s="53"/>
      <c r="M45" s="771"/>
      <c r="N45" s="771"/>
      <c r="O45" s="771"/>
      <c r="P45" s="771"/>
      <c r="Q45" s="771"/>
      <c r="R45" s="771"/>
      <c r="S45" s="771"/>
      <c r="T45" s="771"/>
      <c r="U45" s="771"/>
      <c r="V45" s="771"/>
      <c r="W45" s="771"/>
      <c r="X45" s="771"/>
      <c r="Y45" s="793"/>
      <c r="Z45" s="149"/>
      <c r="AA45" s="206"/>
      <c r="AB45" s="767"/>
      <c r="AC45" s="53"/>
      <c r="AD45" s="53"/>
      <c r="AE45" s="54"/>
      <c r="AF45" s="728"/>
      <c r="AG45" s="729"/>
      <c r="AH45" s="729"/>
      <c r="AI45" t="str">
        <f t="shared" si="0"/>
        <v/>
      </c>
      <c r="CA45" s="58" t="str">
        <f t="shared" si="10"/>
        <v/>
      </c>
      <c r="CB45" s="58" t="str">
        <f t="shared" si="1"/>
        <v/>
      </c>
      <c r="CC45" s="58" t="str">
        <f t="shared" si="2"/>
        <v/>
      </c>
      <c r="CD45" s="58" t="str">
        <f t="shared" si="3"/>
        <v/>
      </c>
      <c r="CE45" s="58" t="str">
        <f t="shared" si="4"/>
        <v/>
      </c>
      <c r="CF45" s="58" t="str">
        <f t="shared" si="5"/>
        <v/>
      </c>
      <c r="CJ45" s="59"/>
      <c r="CK45" s="60">
        <f t="shared" si="11"/>
        <v>0</v>
      </c>
      <c r="CL45" s="60">
        <f t="shared" si="6"/>
        <v>0</v>
      </c>
      <c r="CM45" s="60">
        <f t="shared" si="6"/>
        <v>0</v>
      </c>
      <c r="CN45" s="60">
        <f t="shared" si="6"/>
        <v>0</v>
      </c>
      <c r="CO45" s="60">
        <f t="shared" si="7"/>
        <v>0</v>
      </c>
      <c r="CP45" s="61">
        <f t="shared" si="8"/>
        <v>0</v>
      </c>
    </row>
    <row r="46" spans="1:94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t="str">
        <f t="shared" si="0"/>
        <v/>
      </c>
      <c r="CA46" s="58" t="str">
        <f t="shared" si="10"/>
        <v/>
      </c>
      <c r="CB46" s="58" t="str">
        <f t="shared" si="1"/>
        <v/>
      </c>
      <c r="CC46" s="58" t="str">
        <f t="shared" si="2"/>
        <v/>
      </c>
      <c r="CD46" s="58" t="str">
        <f t="shared" si="3"/>
        <v/>
      </c>
      <c r="CE46" s="58" t="str">
        <f t="shared" si="4"/>
        <v/>
      </c>
      <c r="CF46" s="58" t="str">
        <f t="shared" si="5"/>
        <v/>
      </c>
      <c r="CK46" s="60">
        <f t="shared" si="11"/>
        <v>0</v>
      </c>
      <c r="CL46" s="60">
        <f t="shared" si="11"/>
        <v>0</v>
      </c>
      <c r="CM46" s="60">
        <f t="shared" si="11"/>
        <v>0</v>
      </c>
      <c r="CN46" s="60">
        <f t="shared" si="11"/>
        <v>0</v>
      </c>
      <c r="CO46" s="60">
        <f t="shared" si="7"/>
        <v>0</v>
      </c>
      <c r="CP46" s="61">
        <f t="shared" si="8"/>
        <v>0</v>
      </c>
    </row>
    <row r="47" spans="1:94" s="23" customFormat="1" ht="15" customHeight="1" x14ac:dyDescent="0.25">
      <c r="A47" s="62"/>
      <c r="B47" s="924" t="s">
        <v>83</v>
      </c>
      <c r="C47" s="797" t="s">
        <v>84</v>
      </c>
      <c r="D47" s="70">
        <f>SUM(K47:X47)</f>
        <v>0</v>
      </c>
      <c r="E47" s="773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793"/>
      <c r="Z47" s="149"/>
      <c r="AA47" s="206"/>
      <c r="AB47" s="767"/>
      <c r="AC47" s="53"/>
      <c r="AD47" s="53"/>
      <c r="AE47" s="54"/>
      <c r="AF47" s="728"/>
      <c r="AG47" s="729"/>
      <c r="AH47" s="729"/>
      <c r="AI47" t="str">
        <f t="shared" si="0"/>
        <v/>
      </c>
      <c r="CA47" s="58" t="str">
        <f t="shared" si="10"/>
        <v/>
      </c>
      <c r="CB47" s="58" t="str">
        <f t="shared" si="1"/>
        <v/>
      </c>
      <c r="CC47" s="58" t="str">
        <f t="shared" si="2"/>
        <v/>
      </c>
      <c r="CD47" s="58" t="str">
        <f t="shared" si="3"/>
        <v/>
      </c>
      <c r="CE47" s="58" t="str">
        <f t="shared" si="4"/>
        <v/>
      </c>
      <c r="CF47" s="58" t="str">
        <f t="shared" si="5"/>
        <v/>
      </c>
      <c r="CK47" s="60">
        <f t="shared" ref="CK47:CN52" si="12">IF(AND($D47&lt;&gt;0,AB47=""),1,IF(AB47&gt;$D47,1,0))</f>
        <v>0</v>
      </c>
      <c r="CL47" s="60">
        <f t="shared" si="12"/>
        <v>0</v>
      </c>
      <c r="CM47" s="60">
        <f t="shared" si="12"/>
        <v>0</v>
      </c>
      <c r="CN47" s="60">
        <f t="shared" si="12"/>
        <v>0</v>
      </c>
      <c r="CO47" s="60">
        <f t="shared" si="7"/>
        <v>0</v>
      </c>
      <c r="CP47" s="61">
        <f t="shared" si="8"/>
        <v>0</v>
      </c>
    </row>
    <row r="48" spans="1:94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t="str">
        <f t="shared" si="0"/>
        <v/>
      </c>
      <c r="CA48" s="58" t="str">
        <f t="shared" si="10"/>
        <v/>
      </c>
      <c r="CB48" s="58" t="str">
        <f t="shared" si="1"/>
        <v/>
      </c>
      <c r="CC48" s="58" t="str">
        <f t="shared" si="2"/>
        <v/>
      </c>
      <c r="CD48" s="58" t="str">
        <f t="shared" si="3"/>
        <v/>
      </c>
      <c r="CE48" s="58" t="str">
        <f t="shared" si="4"/>
        <v/>
      </c>
      <c r="CF48" s="58" t="str">
        <f t="shared" si="5"/>
        <v/>
      </c>
      <c r="CK48" s="60">
        <f t="shared" si="12"/>
        <v>0</v>
      </c>
      <c r="CL48" s="60">
        <f t="shared" si="12"/>
        <v>0</v>
      </c>
      <c r="CM48" s="60">
        <f t="shared" si="12"/>
        <v>0</v>
      </c>
      <c r="CN48" s="60">
        <f t="shared" si="12"/>
        <v>0</v>
      </c>
      <c r="CO48" s="60">
        <f t="shared" si="7"/>
        <v>0</v>
      </c>
      <c r="CP48" s="61">
        <f t="shared" si="8"/>
        <v>0</v>
      </c>
    </row>
    <row r="49" spans="1:94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t="str">
        <f t="shared" si="0"/>
        <v/>
      </c>
      <c r="CA49" s="58" t="str">
        <f t="shared" si="10"/>
        <v/>
      </c>
      <c r="CB49" s="58" t="str">
        <f t="shared" si="1"/>
        <v/>
      </c>
      <c r="CC49" s="58" t="str">
        <f t="shared" si="2"/>
        <v/>
      </c>
      <c r="CD49" s="58" t="str">
        <f t="shared" si="3"/>
        <v/>
      </c>
      <c r="CE49" s="58" t="str">
        <f t="shared" si="4"/>
        <v/>
      </c>
      <c r="CF49" s="58" t="str">
        <f t="shared" si="5"/>
        <v/>
      </c>
      <c r="CK49" s="60">
        <f t="shared" si="12"/>
        <v>0</v>
      </c>
      <c r="CL49" s="60">
        <f t="shared" si="12"/>
        <v>0</v>
      </c>
      <c r="CM49" s="60">
        <f t="shared" si="12"/>
        <v>0</v>
      </c>
      <c r="CN49" s="60">
        <f t="shared" si="12"/>
        <v>0</v>
      </c>
      <c r="CO49" s="60">
        <f t="shared" si="7"/>
        <v>0</v>
      </c>
      <c r="CP49" s="61">
        <f t="shared" si="8"/>
        <v>0</v>
      </c>
    </row>
    <row r="50" spans="1:94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t="str">
        <f t="shared" si="0"/>
        <v/>
      </c>
      <c r="CA50" s="58" t="str">
        <f t="shared" si="10"/>
        <v/>
      </c>
      <c r="CB50" s="58" t="str">
        <f t="shared" si="1"/>
        <v/>
      </c>
      <c r="CC50" s="58" t="str">
        <f t="shared" si="2"/>
        <v/>
      </c>
      <c r="CD50" s="58" t="str">
        <f t="shared" si="3"/>
        <v/>
      </c>
      <c r="CE50" s="58" t="str">
        <f t="shared" si="4"/>
        <v/>
      </c>
      <c r="CF50" s="58" t="str">
        <f t="shared" si="5"/>
        <v/>
      </c>
      <c r="CK50" s="60">
        <f t="shared" si="12"/>
        <v>0</v>
      </c>
      <c r="CL50" s="60">
        <f t="shared" si="12"/>
        <v>0</v>
      </c>
      <c r="CM50" s="60">
        <f t="shared" si="12"/>
        <v>0</v>
      </c>
      <c r="CN50" s="60">
        <f t="shared" si="12"/>
        <v>0</v>
      </c>
      <c r="CO50" s="60">
        <f t="shared" si="7"/>
        <v>0</v>
      </c>
      <c r="CP50" s="61">
        <f t="shared" si="8"/>
        <v>0</v>
      </c>
    </row>
    <row r="51" spans="1:94" s="23" customFormat="1" ht="15" customHeight="1" x14ac:dyDescent="0.25">
      <c r="A51" s="62"/>
      <c r="B51" s="924" t="s">
        <v>88</v>
      </c>
      <c r="C51" s="769" t="s">
        <v>52</v>
      </c>
      <c r="D51" s="765">
        <f>SUM(E51:X51)</f>
        <v>0</v>
      </c>
      <c r="E51" s="728"/>
      <c r="F51" s="53"/>
      <c r="G51" s="53"/>
      <c r="H51" s="53"/>
      <c r="I51" s="729"/>
      <c r="J51" s="728"/>
      <c r="K51" s="53"/>
      <c r="L51" s="53"/>
      <c r="M51" s="771"/>
      <c r="N51" s="771"/>
      <c r="O51" s="771"/>
      <c r="P51" s="771"/>
      <c r="Q51" s="771"/>
      <c r="R51" s="771"/>
      <c r="S51" s="771"/>
      <c r="T51" s="771"/>
      <c r="U51" s="771"/>
      <c r="V51" s="771"/>
      <c r="W51" s="771"/>
      <c r="X51" s="65"/>
      <c r="Y51" s="85"/>
      <c r="Z51" s="82"/>
      <c r="AA51" s="74"/>
      <c r="AB51" s="798"/>
      <c r="AC51" s="53"/>
      <c r="AD51" s="53"/>
      <c r="AE51" s="54"/>
      <c r="AF51" s="728"/>
      <c r="AG51" s="729"/>
      <c r="AH51" s="729"/>
      <c r="AI51" t="str">
        <f t="shared" si="0"/>
        <v/>
      </c>
      <c r="CA51" s="146"/>
      <c r="CB51" s="58" t="str">
        <f t="shared" si="1"/>
        <v/>
      </c>
      <c r="CC51" s="58" t="str">
        <f t="shared" si="2"/>
        <v/>
      </c>
      <c r="CD51" s="58" t="str">
        <f t="shared" si="3"/>
        <v/>
      </c>
      <c r="CE51" s="58" t="str">
        <f t="shared" si="4"/>
        <v/>
      </c>
      <c r="CF51" s="58" t="str">
        <f t="shared" si="5"/>
        <v/>
      </c>
      <c r="CK51" s="57"/>
      <c r="CL51" s="60">
        <f t="shared" si="12"/>
        <v>0</v>
      </c>
      <c r="CM51" s="60">
        <f t="shared" si="12"/>
        <v>0</v>
      </c>
      <c r="CN51" s="60">
        <f t="shared" si="12"/>
        <v>0</v>
      </c>
      <c r="CO51" s="60">
        <f t="shared" si="7"/>
        <v>0</v>
      </c>
      <c r="CP51" s="61">
        <f>IF(AND(D51&gt;0,AH51=""),1,IF(AH51&gt;$D51,1,0))</f>
        <v>0</v>
      </c>
    </row>
    <row r="52" spans="1:94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55" t="str">
        <f>CA52&amp;CB52&amp;CC52&amp;CD52&amp;CE52&amp;CF52</f>
        <v/>
      </c>
      <c r="CA52" s="146"/>
      <c r="CB52" s="58" t="str">
        <f>IF(AND($D52&lt;&gt;0,AC52=""),"* No olvide ingresar la variable "&amp;AC$9&amp;""&amp;" (Digite CERO si no tiene).  ",IF(AC52&gt;$D52,"* La variable Pueblos Originarios no puede superar el Total. ",""))</f>
        <v/>
      </c>
      <c r="CC52" s="58" t="str">
        <f t="shared" si="2"/>
        <v/>
      </c>
      <c r="CD52" s="58" t="str">
        <f t="shared" si="3"/>
        <v/>
      </c>
      <c r="CE52" s="58" t="str">
        <f t="shared" si="4"/>
        <v/>
      </c>
      <c r="CF52" s="58" t="str">
        <f t="shared" si="5"/>
        <v/>
      </c>
      <c r="CK52" s="57"/>
      <c r="CL52" s="60">
        <f t="shared" si="12"/>
        <v>0</v>
      </c>
      <c r="CM52" s="60">
        <f t="shared" si="12"/>
        <v>0</v>
      </c>
      <c r="CN52" s="60">
        <f t="shared" si="12"/>
        <v>0</v>
      </c>
      <c r="CO52" s="60">
        <f t="shared" si="7"/>
        <v>0</v>
      </c>
      <c r="CP52" s="61">
        <f t="shared" si="8"/>
        <v>0</v>
      </c>
    </row>
    <row r="53" spans="1:94" s="23" customFormat="1" ht="15" customHeight="1" x14ac:dyDescent="0.15">
      <c r="A53" s="87"/>
      <c r="B53" s="925" t="s">
        <v>4</v>
      </c>
      <c r="C53" s="800"/>
      <c r="D53" s="921">
        <f>SUM(E53:X53)</f>
        <v>30</v>
      </c>
      <c r="E53" s="926">
        <f>SUM(E11:E52)</f>
        <v>0</v>
      </c>
      <c r="F53" s="802">
        <f t="shared" ref="F53:AH53" si="13">SUM(F11:F52)</f>
        <v>0</v>
      </c>
      <c r="G53" s="802">
        <f t="shared" si="13"/>
        <v>0</v>
      </c>
      <c r="H53" s="802">
        <f t="shared" si="13"/>
        <v>0</v>
      </c>
      <c r="I53" s="803">
        <f>SUM(I11:I52)</f>
        <v>0</v>
      </c>
      <c r="J53" s="927">
        <f t="shared" si="13"/>
        <v>0</v>
      </c>
      <c r="K53" s="802">
        <f t="shared" si="13"/>
        <v>0</v>
      </c>
      <c r="L53" s="802">
        <f t="shared" si="13"/>
        <v>8</v>
      </c>
      <c r="M53" s="805">
        <f t="shared" si="13"/>
        <v>8</v>
      </c>
      <c r="N53" s="805">
        <f t="shared" si="13"/>
        <v>6</v>
      </c>
      <c r="O53" s="805">
        <f t="shared" si="13"/>
        <v>4</v>
      </c>
      <c r="P53" s="805">
        <f t="shared" si="13"/>
        <v>0</v>
      </c>
      <c r="Q53" s="805">
        <f t="shared" si="13"/>
        <v>4</v>
      </c>
      <c r="R53" s="805">
        <f t="shared" si="13"/>
        <v>0</v>
      </c>
      <c r="S53" s="805">
        <f t="shared" si="13"/>
        <v>0</v>
      </c>
      <c r="T53" s="805">
        <f t="shared" si="13"/>
        <v>0</v>
      </c>
      <c r="U53" s="805">
        <f t="shared" si="13"/>
        <v>0</v>
      </c>
      <c r="V53" s="805">
        <f t="shared" si="13"/>
        <v>0</v>
      </c>
      <c r="W53" s="805">
        <f t="shared" si="13"/>
        <v>0</v>
      </c>
      <c r="X53" s="805">
        <f t="shared" si="13"/>
        <v>0</v>
      </c>
      <c r="Y53" s="806">
        <f t="shared" si="13"/>
        <v>30</v>
      </c>
      <c r="Z53" s="802">
        <f t="shared" si="13"/>
        <v>0</v>
      </c>
      <c r="AA53" s="807">
        <f t="shared" si="13"/>
        <v>0</v>
      </c>
      <c r="AB53" s="806">
        <f t="shared" si="13"/>
        <v>0</v>
      </c>
      <c r="AC53" s="248">
        <f>SUM(AC11:AC52)</f>
        <v>0</v>
      </c>
      <c r="AD53" s="802">
        <f t="shared" si="13"/>
        <v>0</v>
      </c>
      <c r="AE53" s="808">
        <f t="shared" si="13"/>
        <v>0</v>
      </c>
      <c r="AF53" s="926">
        <f t="shared" si="13"/>
        <v>0</v>
      </c>
      <c r="AG53" s="803">
        <f>SUM(AG11:AG52)</f>
        <v>0</v>
      </c>
      <c r="AH53" s="803">
        <f t="shared" si="13"/>
        <v>0</v>
      </c>
    </row>
    <row r="54" spans="1:94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4" ht="42" x14ac:dyDescent="0.25">
      <c r="A55" s="906" t="s">
        <v>3</v>
      </c>
      <c r="B55" s="734"/>
      <c r="C55" s="735"/>
      <c r="D55" s="928" t="s">
        <v>4</v>
      </c>
      <c r="E55" s="910" t="s">
        <v>90</v>
      </c>
      <c r="F55" s="745" t="s">
        <v>91</v>
      </c>
      <c r="G55" s="745" t="s">
        <v>92</v>
      </c>
      <c r="H55" s="748" t="s">
        <v>93</v>
      </c>
      <c r="I55" s="810" t="s">
        <v>94</v>
      </c>
    </row>
    <row r="56" spans="1:94" ht="15" customHeight="1" x14ac:dyDescent="0.25">
      <c r="A56" s="904" t="s">
        <v>40</v>
      </c>
      <c r="B56" s="913" t="s">
        <v>41</v>
      </c>
      <c r="C56" s="914"/>
      <c r="D56" s="915">
        <f t="shared" ref="D56:D91" si="14">SUM(E56:H56)</f>
        <v>0</v>
      </c>
      <c r="E56" s="916"/>
      <c r="F56" s="756"/>
      <c r="G56" s="756"/>
      <c r="H56" s="811"/>
      <c r="I56" s="812"/>
      <c r="J56" s="255" t="str">
        <f>CA56</f>
        <v/>
      </c>
      <c r="CA56" s="58" t="str">
        <f>IF(AND($D56&lt;&gt;0,I56=""),"* No olvide ingresar la columna "&amp;I$55&amp;""&amp;" (Digite CERO si no tiene).  ",IF(I56&gt;$D56,"* La variable "&amp;I$55&amp;""&amp;" no puede superar el Total. ",""))</f>
        <v/>
      </c>
      <c r="CK56" s="61">
        <f>IF(AND($D56&lt;&gt;0,I56=""),1,IF(I56&gt;$D56,1,0))</f>
        <v>0</v>
      </c>
    </row>
    <row r="57" spans="1:94" ht="21" x14ac:dyDescent="0.25">
      <c r="A57" s="256"/>
      <c r="B57" s="912" t="s">
        <v>42</v>
      </c>
      <c r="C57" s="764" t="s">
        <v>43</v>
      </c>
      <c r="D57" s="915">
        <f t="shared" si="14"/>
        <v>0</v>
      </c>
      <c r="E57" s="728"/>
      <c r="F57" s="53"/>
      <c r="G57" s="53"/>
      <c r="H57" s="771"/>
      <c r="I57" s="813"/>
      <c r="J57" s="255" t="str">
        <f>CA57</f>
        <v/>
      </c>
      <c r="CA57" s="58" t="str">
        <f t="shared" ref="CA57:CA95" si="15">IF(AND($D57&lt;&gt;0,I57=""),"* No olvide ingresar la columna "&amp;I$55&amp;""&amp;" (Digite CERO si no tiene).  ",IF(I57&gt;$D57,"* La variable "&amp;I$55&amp;""&amp;" no puede superar el Total. ",""))</f>
        <v/>
      </c>
      <c r="CK57" s="61">
        <f t="shared" ref="CK57:CK96" si="16">IF(AND($D57&lt;&gt;0,I57=""),1,IF(I57&gt;$D57,1,0))</f>
        <v>0</v>
      </c>
    </row>
    <row r="58" spans="1:94" x14ac:dyDescent="0.25">
      <c r="A58" s="256"/>
      <c r="B58" s="62"/>
      <c r="C58" s="69" t="s">
        <v>44</v>
      </c>
      <c r="D58" s="137">
        <f t="shared" si="14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5"/>
        <v/>
      </c>
      <c r="CK58" s="61">
        <f t="shared" si="16"/>
        <v>0</v>
      </c>
    </row>
    <row r="59" spans="1:94" x14ac:dyDescent="0.25">
      <c r="A59" s="256"/>
      <c r="B59" s="62"/>
      <c r="C59" s="80" t="s">
        <v>45</v>
      </c>
      <c r="D59" s="70">
        <f t="shared" si="14"/>
        <v>0</v>
      </c>
      <c r="E59" s="81"/>
      <c r="F59" s="82"/>
      <c r="G59" s="82"/>
      <c r="H59" s="110"/>
      <c r="I59" s="258"/>
      <c r="J59" s="255" t="str">
        <f t="shared" ref="J59:J96" si="17">CA59</f>
        <v/>
      </c>
      <c r="CA59" s="58" t="str">
        <f t="shared" si="15"/>
        <v/>
      </c>
      <c r="CK59" s="61">
        <f t="shared" si="16"/>
        <v>0</v>
      </c>
    </row>
    <row r="60" spans="1:94" x14ac:dyDescent="0.25">
      <c r="A60" s="256"/>
      <c r="B60" s="87"/>
      <c r="C60" s="88" t="s">
        <v>46</v>
      </c>
      <c r="D60" s="89">
        <f t="shared" si="14"/>
        <v>0</v>
      </c>
      <c r="E60" s="90"/>
      <c r="F60" s="91"/>
      <c r="G60" s="91"/>
      <c r="H60" s="225"/>
      <c r="I60" s="259"/>
      <c r="J60" s="255" t="str">
        <f t="shared" si="17"/>
        <v/>
      </c>
      <c r="CA60" s="58" t="str">
        <f t="shared" si="15"/>
        <v/>
      </c>
      <c r="CK60" s="61">
        <f t="shared" si="16"/>
        <v>0</v>
      </c>
    </row>
    <row r="61" spans="1:94" x14ac:dyDescent="0.25">
      <c r="A61" s="256"/>
      <c r="B61" s="99" t="s">
        <v>47</v>
      </c>
      <c r="C61" s="100"/>
      <c r="D61" s="163">
        <f t="shared" si="14"/>
        <v>0</v>
      </c>
      <c r="E61" s="71"/>
      <c r="F61" s="72"/>
      <c r="G61" s="72"/>
      <c r="H61" s="103"/>
      <c r="I61" s="260"/>
      <c r="J61" s="255" t="str">
        <f t="shared" si="17"/>
        <v/>
      </c>
      <c r="CA61" s="58" t="str">
        <f t="shared" si="15"/>
        <v/>
      </c>
      <c r="CK61" s="61">
        <f t="shared" si="16"/>
        <v>0</v>
      </c>
    </row>
    <row r="62" spans="1:94" x14ac:dyDescent="0.25">
      <c r="A62" s="256"/>
      <c r="B62" s="107" t="s">
        <v>48</v>
      </c>
      <c r="C62" s="108"/>
      <c r="D62" s="137">
        <f t="shared" si="14"/>
        <v>0</v>
      </c>
      <c r="E62" s="81"/>
      <c r="F62" s="82"/>
      <c r="G62" s="82"/>
      <c r="H62" s="110"/>
      <c r="I62" s="258"/>
      <c r="J62" s="255" t="str">
        <f t="shared" si="17"/>
        <v/>
      </c>
      <c r="CA62" s="58" t="str">
        <f t="shared" si="15"/>
        <v/>
      </c>
      <c r="CK62" s="61">
        <f t="shared" si="16"/>
        <v>0</v>
      </c>
    </row>
    <row r="63" spans="1:94" x14ac:dyDescent="0.25">
      <c r="A63" s="256"/>
      <c r="B63" s="107" t="s">
        <v>49</v>
      </c>
      <c r="C63" s="108"/>
      <c r="D63" s="137">
        <f t="shared" si="14"/>
        <v>0</v>
      </c>
      <c r="E63" s="81"/>
      <c r="F63" s="82"/>
      <c r="G63" s="82"/>
      <c r="H63" s="110"/>
      <c r="I63" s="258"/>
      <c r="J63" s="255" t="str">
        <f t="shared" si="17"/>
        <v/>
      </c>
      <c r="CA63" s="58" t="str">
        <f t="shared" si="15"/>
        <v/>
      </c>
      <c r="CK63" s="61">
        <f t="shared" si="16"/>
        <v>0</v>
      </c>
    </row>
    <row r="64" spans="1:94" x14ac:dyDescent="0.25">
      <c r="A64" s="256"/>
      <c r="B64" s="112" t="s">
        <v>50</v>
      </c>
      <c r="C64" s="113"/>
      <c r="D64" s="137">
        <f t="shared" si="14"/>
        <v>0</v>
      </c>
      <c r="E64" s="144"/>
      <c r="F64" s="139"/>
      <c r="G64" s="139"/>
      <c r="H64" s="203"/>
      <c r="I64" s="261"/>
      <c r="J64" s="255" t="str">
        <f t="shared" si="17"/>
        <v/>
      </c>
      <c r="CA64" s="58" t="str">
        <f t="shared" si="15"/>
        <v/>
      </c>
      <c r="CK64" s="61">
        <f t="shared" si="16"/>
        <v>0</v>
      </c>
    </row>
    <row r="65" spans="1:89" ht="21" customHeight="1" x14ac:dyDescent="0.25">
      <c r="A65" s="256"/>
      <c r="B65" s="905" t="s">
        <v>95</v>
      </c>
      <c r="C65" s="814" t="s">
        <v>96</v>
      </c>
      <c r="D65" s="915">
        <f t="shared" si="14"/>
        <v>0</v>
      </c>
      <c r="E65" s="728"/>
      <c r="F65" s="53"/>
      <c r="G65" s="53"/>
      <c r="H65" s="771"/>
      <c r="I65" s="813"/>
      <c r="J65" s="255" t="str">
        <f t="shared" si="17"/>
        <v/>
      </c>
      <c r="CA65" s="58" t="str">
        <f t="shared" si="15"/>
        <v/>
      </c>
      <c r="CK65" s="61">
        <f t="shared" si="16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5"/>
        <v/>
      </c>
      <c r="CK66" s="61">
        <f t="shared" si="16"/>
        <v>0</v>
      </c>
    </row>
    <row r="67" spans="1:89" x14ac:dyDescent="0.25">
      <c r="A67" s="256"/>
      <c r="B67" s="99" t="s">
        <v>54</v>
      </c>
      <c r="C67" s="100"/>
      <c r="D67" s="163">
        <f t="shared" si="14"/>
        <v>0</v>
      </c>
      <c r="E67" s="219"/>
      <c r="F67" s="217"/>
      <c r="G67" s="217"/>
      <c r="H67" s="215"/>
      <c r="I67" s="265"/>
      <c r="J67" s="255" t="str">
        <f t="shared" si="17"/>
        <v/>
      </c>
      <c r="CA67" s="58" t="str">
        <f t="shared" si="15"/>
        <v/>
      </c>
      <c r="CK67" s="61">
        <f t="shared" si="16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4"/>
        <v>15</v>
      </c>
      <c r="E68" s="144">
        <v>15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17"/>
        <v/>
      </c>
      <c r="CA68" s="58" t="str">
        <f t="shared" si="15"/>
        <v/>
      </c>
      <c r="CK68" s="61">
        <f t="shared" si="16"/>
        <v>0</v>
      </c>
    </row>
    <row r="69" spans="1:89" ht="21" customHeight="1" x14ac:dyDescent="0.25">
      <c r="A69" s="256"/>
      <c r="B69" s="929" t="s">
        <v>56</v>
      </c>
      <c r="C69" s="772" t="s">
        <v>57</v>
      </c>
      <c r="D69" s="765">
        <f t="shared" si="14"/>
        <v>9</v>
      </c>
      <c r="E69" s="728">
        <v>9</v>
      </c>
      <c r="F69" s="53">
        <v>0</v>
      </c>
      <c r="G69" s="53">
        <v>0</v>
      </c>
      <c r="H69" s="771">
        <v>0</v>
      </c>
      <c r="I69" s="813">
        <v>0</v>
      </c>
      <c r="J69" s="255" t="str">
        <f t="shared" si="17"/>
        <v/>
      </c>
      <c r="CA69" s="58" t="str">
        <f t="shared" si="15"/>
        <v/>
      </c>
      <c r="CK69" s="61">
        <f t="shared" si="16"/>
        <v>0</v>
      </c>
    </row>
    <row r="70" spans="1:89" ht="15" customHeight="1" x14ac:dyDescent="0.25">
      <c r="A70" s="256"/>
      <c r="B70" s="929"/>
      <c r="C70" s="153" t="s">
        <v>58</v>
      </c>
      <c r="D70" s="114">
        <f t="shared" si="14"/>
        <v>6</v>
      </c>
      <c r="E70" s="115">
        <v>6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17"/>
        <v/>
      </c>
      <c r="CA70" s="58" t="str">
        <f t="shared" si="15"/>
        <v/>
      </c>
      <c r="CK70" s="61">
        <f t="shared" si="16"/>
        <v>0</v>
      </c>
    </row>
    <row r="71" spans="1:89" x14ac:dyDescent="0.25">
      <c r="A71" s="256"/>
      <c r="B71" s="161" t="s">
        <v>59</v>
      </c>
      <c r="C71" s="162"/>
      <c r="D71" s="163">
        <f t="shared" si="14"/>
        <v>0</v>
      </c>
      <c r="E71" s="219"/>
      <c r="F71" s="217"/>
      <c r="G71" s="217"/>
      <c r="H71" s="215"/>
      <c r="I71" s="265"/>
      <c r="J71" s="255" t="str">
        <f t="shared" si="17"/>
        <v/>
      </c>
      <c r="CA71" s="58" t="str">
        <f t="shared" si="15"/>
        <v/>
      </c>
      <c r="CK71" s="61">
        <f t="shared" si="16"/>
        <v>0</v>
      </c>
    </row>
    <row r="72" spans="1:89" ht="15" customHeight="1" x14ac:dyDescent="0.25">
      <c r="A72" s="256"/>
      <c r="B72" s="918" t="s">
        <v>60</v>
      </c>
      <c r="C72" s="919" t="s">
        <v>61</v>
      </c>
      <c r="D72" s="765">
        <f t="shared" si="14"/>
        <v>0</v>
      </c>
      <c r="E72" s="770"/>
      <c r="F72" s="53"/>
      <c r="G72" s="53"/>
      <c r="H72" s="771"/>
      <c r="I72" s="813"/>
      <c r="J72" s="255" t="str">
        <f t="shared" si="17"/>
        <v/>
      </c>
      <c r="CA72" s="58" t="str">
        <f t="shared" si="15"/>
        <v/>
      </c>
      <c r="CK72" s="61">
        <f t="shared" si="16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4"/>
        <v>0</v>
      </c>
      <c r="E73" s="109"/>
      <c r="F73" s="82"/>
      <c r="G73" s="82"/>
      <c r="H73" s="110"/>
      <c r="I73" s="258"/>
      <c r="J73" s="255" t="str">
        <f t="shared" si="17"/>
        <v/>
      </c>
      <c r="CA73" s="58" t="str">
        <f t="shared" si="15"/>
        <v/>
      </c>
      <c r="CK73" s="61">
        <f t="shared" si="16"/>
        <v>0</v>
      </c>
    </row>
    <row r="74" spans="1:89" x14ac:dyDescent="0.25">
      <c r="A74" s="256"/>
      <c r="B74" s="130"/>
      <c r="C74" s="180" t="s">
        <v>63</v>
      </c>
      <c r="D74" s="114">
        <f t="shared" si="14"/>
        <v>0</v>
      </c>
      <c r="E74" s="118"/>
      <c r="F74" s="116"/>
      <c r="G74" s="116"/>
      <c r="H74" s="119"/>
      <c r="I74" s="264"/>
      <c r="J74" s="255" t="str">
        <f t="shared" si="17"/>
        <v/>
      </c>
      <c r="CA74" s="58" t="str">
        <f t="shared" si="15"/>
        <v/>
      </c>
      <c r="CK74" s="61">
        <f t="shared" si="16"/>
        <v>0</v>
      </c>
    </row>
    <row r="75" spans="1:89" x14ac:dyDescent="0.25">
      <c r="A75" s="256"/>
      <c r="B75" s="918" t="s">
        <v>64</v>
      </c>
      <c r="C75" s="764" t="s">
        <v>65</v>
      </c>
      <c r="D75" s="915">
        <f t="shared" si="14"/>
        <v>0</v>
      </c>
      <c r="E75" s="728"/>
      <c r="F75" s="53"/>
      <c r="G75" s="53"/>
      <c r="H75" s="771"/>
      <c r="I75" s="813"/>
      <c r="J75" s="255" t="str">
        <f t="shared" si="17"/>
        <v/>
      </c>
      <c r="CA75" s="58" t="str">
        <f t="shared" si="15"/>
        <v/>
      </c>
      <c r="CK75" s="61">
        <f t="shared" si="16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4"/>
        <v>0</v>
      </c>
      <c r="E76" s="81"/>
      <c r="F76" s="82"/>
      <c r="G76" s="82"/>
      <c r="H76" s="110"/>
      <c r="I76" s="258"/>
      <c r="J76" s="255" t="str">
        <f t="shared" si="17"/>
        <v/>
      </c>
      <c r="CA76" s="58" t="str">
        <f t="shared" si="15"/>
        <v/>
      </c>
      <c r="CK76" s="61">
        <f t="shared" si="16"/>
        <v>0</v>
      </c>
    </row>
    <row r="77" spans="1:89" x14ac:dyDescent="0.25">
      <c r="A77" s="256"/>
      <c r="B77" s="130"/>
      <c r="C77" s="180" t="s">
        <v>63</v>
      </c>
      <c r="D77" s="114">
        <f t="shared" si="14"/>
        <v>0</v>
      </c>
      <c r="E77" s="115"/>
      <c r="F77" s="116"/>
      <c r="G77" s="116"/>
      <c r="H77" s="119"/>
      <c r="I77" s="264"/>
      <c r="J77" s="255" t="str">
        <f t="shared" si="17"/>
        <v/>
      </c>
      <c r="CA77" s="58" t="str">
        <f t="shared" si="15"/>
        <v/>
      </c>
      <c r="CK77" s="61">
        <f t="shared" si="16"/>
        <v>0</v>
      </c>
    </row>
    <row r="78" spans="1:89" x14ac:dyDescent="0.25">
      <c r="A78" s="256"/>
      <c r="B78" s="920" t="s">
        <v>67</v>
      </c>
      <c r="C78" s="781"/>
      <c r="D78" s="921">
        <f t="shared" si="14"/>
        <v>0</v>
      </c>
      <c r="E78" s="922"/>
      <c r="F78" s="784"/>
      <c r="G78" s="784"/>
      <c r="H78" s="787"/>
      <c r="I78" s="816"/>
      <c r="J78" s="255" t="str">
        <f t="shared" si="17"/>
        <v/>
      </c>
      <c r="CA78" s="58" t="str">
        <f t="shared" si="15"/>
        <v/>
      </c>
      <c r="CK78" s="61">
        <f t="shared" si="16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4"/>
        <v>0</v>
      </c>
      <c r="E79" s="71"/>
      <c r="F79" s="72"/>
      <c r="G79" s="72"/>
      <c r="H79" s="103"/>
      <c r="I79" s="260"/>
      <c r="J79" s="255" t="str">
        <f t="shared" si="17"/>
        <v/>
      </c>
      <c r="CA79" s="58" t="str">
        <f t="shared" si="15"/>
        <v/>
      </c>
      <c r="CK79" s="61">
        <f t="shared" si="16"/>
        <v>0</v>
      </c>
    </row>
    <row r="80" spans="1:89" x14ac:dyDescent="0.25">
      <c r="A80" s="256"/>
      <c r="B80" s="902"/>
      <c r="C80" s="88" t="s">
        <v>70</v>
      </c>
      <c r="D80" s="137">
        <f t="shared" si="14"/>
        <v>0</v>
      </c>
      <c r="E80" s="81"/>
      <c r="F80" s="82"/>
      <c r="G80" s="82"/>
      <c r="H80" s="110"/>
      <c r="I80" s="258"/>
      <c r="J80" s="255" t="str">
        <f t="shared" si="17"/>
        <v/>
      </c>
      <c r="CA80" s="58" t="str">
        <f t="shared" si="15"/>
        <v/>
      </c>
      <c r="CK80" s="61">
        <f t="shared" si="16"/>
        <v>0</v>
      </c>
    </row>
    <row r="81" spans="1:89" ht="15" customHeight="1" x14ac:dyDescent="0.25">
      <c r="A81" s="256"/>
      <c r="B81" s="791" t="s">
        <v>71</v>
      </c>
      <c r="C81" s="791"/>
      <c r="D81" s="137">
        <f t="shared" si="14"/>
        <v>0</v>
      </c>
      <c r="E81" s="81"/>
      <c r="F81" s="82"/>
      <c r="G81" s="82"/>
      <c r="H81" s="110"/>
      <c r="I81" s="258"/>
      <c r="J81" s="255" t="str">
        <f t="shared" si="17"/>
        <v/>
      </c>
      <c r="CA81" s="58" t="str">
        <f t="shared" si="15"/>
        <v/>
      </c>
      <c r="CK81" s="61">
        <f t="shared" si="16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17"/>
        <v/>
      </c>
      <c r="CA82" s="58" t="str">
        <f t="shared" si="15"/>
        <v/>
      </c>
      <c r="CK82" s="61">
        <f t="shared" si="16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4"/>
        <v>0</v>
      </c>
      <c r="E83" s="144"/>
      <c r="F83" s="139"/>
      <c r="G83" s="139"/>
      <c r="H83" s="203"/>
      <c r="I83" s="261"/>
      <c r="J83" s="255" t="str">
        <f t="shared" si="17"/>
        <v/>
      </c>
      <c r="CA83" s="58" t="str">
        <f t="shared" si="15"/>
        <v/>
      </c>
      <c r="CK83" s="61">
        <f t="shared" si="16"/>
        <v>0</v>
      </c>
    </row>
    <row r="84" spans="1:89" x14ac:dyDescent="0.25">
      <c r="A84" s="256"/>
      <c r="B84" s="112" t="s">
        <v>74</v>
      </c>
      <c r="C84" s="113"/>
      <c r="D84" s="137">
        <f t="shared" si="14"/>
        <v>0</v>
      </c>
      <c r="E84" s="144"/>
      <c r="F84" s="139"/>
      <c r="G84" s="139"/>
      <c r="H84" s="203"/>
      <c r="I84" s="261"/>
      <c r="J84" s="255" t="str">
        <f t="shared" si="17"/>
        <v/>
      </c>
      <c r="CA84" s="58" t="str">
        <f t="shared" si="15"/>
        <v/>
      </c>
      <c r="CK84" s="61">
        <f t="shared" si="16"/>
        <v>0</v>
      </c>
    </row>
    <row r="85" spans="1:89" ht="15" customHeight="1" x14ac:dyDescent="0.25">
      <c r="A85" s="256"/>
      <c r="B85" s="918" t="s">
        <v>75</v>
      </c>
      <c r="C85" s="792" t="s">
        <v>76</v>
      </c>
      <c r="D85" s="915">
        <f t="shared" si="14"/>
        <v>0</v>
      </c>
      <c r="E85" s="728"/>
      <c r="F85" s="53"/>
      <c r="G85" s="53"/>
      <c r="H85" s="771"/>
      <c r="I85" s="813"/>
      <c r="J85" s="255" t="str">
        <f t="shared" si="17"/>
        <v/>
      </c>
      <c r="CA85" s="58" t="str">
        <f t="shared" si="15"/>
        <v/>
      </c>
      <c r="CK85" s="61">
        <f t="shared" si="16"/>
        <v>0</v>
      </c>
    </row>
    <row r="86" spans="1:89" x14ac:dyDescent="0.25">
      <c r="A86" s="256"/>
      <c r="B86" s="173"/>
      <c r="C86" s="207" t="s">
        <v>77</v>
      </c>
      <c r="D86" s="137">
        <f t="shared" si="14"/>
        <v>0</v>
      </c>
      <c r="E86" s="81"/>
      <c r="F86" s="82"/>
      <c r="G86" s="82"/>
      <c r="H86" s="110"/>
      <c r="I86" s="258"/>
      <c r="J86" s="255" t="str">
        <f t="shared" si="17"/>
        <v/>
      </c>
      <c r="CA86" s="58" t="str">
        <f t="shared" si="15"/>
        <v/>
      </c>
      <c r="CK86" s="61">
        <f t="shared" si="16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4"/>
        <v>0</v>
      </c>
      <c r="E87" s="144"/>
      <c r="F87" s="139"/>
      <c r="G87" s="139"/>
      <c r="H87" s="203"/>
      <c r="I87" s="261"/>
      <c r="J87" s="255" t="str">
        <f t="shared" si="17"/>
        <v/>
      </c>
      <c r="CA87" s="58" t="str">
        <f t="shared" si="15"/>
        <v/>
      </c>
      <c r="CK87" s="61">
        <f t="shared" si="16"/>
        <v>0</v>
      </c>
    </row>
    <row r="88" spans="1:89" x14ac:dyDescent="0.25">
      <c r="A88" s="256"/>
      <c r="B88" s="173"/>
      <c r="C88" s="210" t="s">
        <v>79</v>
      </c>
      <c r="D88" s="137">
        <f t="shared" si="14"/>
        <v>0</v>
      </c>
      <c r="E88" s="144"/>
      <c r="F88" s="139"/>
      <c r="G88" s="139"/>
      <c r="H88" s="203"/>
      <c r="I88" s="261"/>
      <c r="J88" s="255" t="str">
        <f t="shared" si="17"/>
        <v/>
      </c>
      <c r="CA88" s="58" t="str">
        <f t="shared" si="15"/>
        <v/>
      </c>
      <c r="CK88" s="61">
        <f t="shared" si="16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4"/>
        <v>0</v>
      </c>
      <c r="E89" s="144"/>
      <c r="F89" s="139"/>
      <c r="G89" s="139"/>
      <c r="H89" s="203"/>
      <c r="I89" s="261"/>
      <c r="J89" s="255" t="str">
        <f t="shared" si="17"/>
        <v/>
      </c>
      <c r="CA89" s="58" t="str">
        <f t="shared" si="15"/>
        <v/>
      </c>
      <c r="CK89" s="61">
        <f t="shared" si="16"/>
        <v>0</v>
      </c>
    </row>
    <row r="90" spans="1:89" ht="15" customHeight="1" x14ac:dyDescent="0.25">
      <c r="A90" s="256"/>
      <c r="B90" s="794" t="s">
        <v>81</v>
      </c>
      <c r="C90" s="795"/>
      <c r="D90" s="765">
        <f t="shared" si="14"/>
        <v>0</v>
      </c>
      <c r="E90" s="728"/>
      <c r="F90" s="53"/>
      <c r="G90" s="53"/>
      <c r="H90" s="817"/>
      <c r="I90" s="813"/>
      <c r="J90" s="255" t="str">
        <f t="shared" si="17"/>
        <v/>
      </c>
      <c r="CA90" s="58" t="str">
        <f t="shared" si="15"/>
        <v/>
      </c>
      <c r="CK90" s="61">
        <f t="shared" si="16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4"/>
        <v>0</v>
      </c>
      <c r="E91" s="90"/>
      <c r="F91" s="91"/>
      <c r="G91" s="91"/>
      <c r="H91" s="272"/>
      <c r="I91" s="259"/>
      <c r="J91" s="255" t="str">
        <f t="shared" si="17"/>
        <v/>
      </c>
      <c r="CA91" s="58" t="str">
        <f t="shared" si="15"/>
        <v/>
      </c>
      <c r="CK91" s="61">
        <f t="shared" si="16"/>
        <v>0</v>
      </c>
    </row>
    <row r="92" spans="1:89" x14ac:dyDescent="0.25">
      <c r="A92" s="256"/>
      <c r="B92" s="924" t="s">
        <v>83</v>
      </c>
      <c r="C92" s="797" t="s">
        <v>84</v>
      </c>
      <c r="D92" s="765">
        <f>SUM(E92:H92)</f>
        <v>0</v>
      </c>
      <c r="E92" s="728"/>
      <c r="F92" s="53"/>
      <c r="G92" s="53"/>
      <c r="H92" s="817"/>
      <c r="I92" s="813"/>
      <c r="J92" s="255" t="str">
        <f t="shared" si="17"/>
        <v/>
      </c>
      <c r="CA92" s="58" t="str">
        <f t="shared" si="15"/>
        <v/>
      </c>
      <c r="CK92" s="61">
        <f t="shared" si="16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17"/>
        <v/>
      </c>
      <c r="CA93" s="58" t="str">
        <f t="shared" si="15"/>
        <v/>
      </c>
      <c r="CK93" s="61">
        <f t="shared" si="16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17"/>
        <v/>
      </c>
      <c r="CA94" s="58" t="str">
        <f t="shared" si="15"/>
        <v/>
      </c>
      <c r="CK94" s="61">
        <f t="shared" si="16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17"/>
        <v/>
      </c>
      <c r="CA95" s="58" t="str">
        <f t="shared" si="15"/>
        <v/>
      </c>
      <c r="CK95" s="61">
        <f t="shared" si="16"/>
        <v>0</v>
      </c>
    </row>
    <row r="96" spans="1:89" ht="15" customHeight="1" x14ac:dyDescent="0.25">
      <c r="A96" s="256"/>
      <c r="B96" s="818" t="s">
        <v>88</v>
      </c>
      <c r="C96" s="814" t="s">
        <v>96</v>
      </c>
      <c r="D96" s="765">
        <f t="shared" ref="D96:D97" si="18">SUM(E96:H96)</f>
        <v>0</v>
      </c>
      <c r="E96" s="728"/>
      <c r="F96" s="770"/>
      <c r="G96" s="770"/>
      <c r="H96" s="817"/>
      <c r="I96" s="813"/>
      <c r="J96" s="255" t="str">
        <f t="shared" si="17"/>
        <v/>
      </c>
      <c r="CA96" s="58" t="str">
        <f>IF(AND($D96&lt;&gt;0,I96=""),"* No olvide ingresar la columna "&amp;I$55&amp;""&amp;" (Digite CERO si no tiene).  ",IF(I96&gt;$D96,"* La variable "&amp;I$55&amp;""&amp;" no puede superar el Total. ",""))</f>
        <v/>
      </c>
      <c r="CK96" s="61">
        <f t="shared" si="16"/>
        <v>0</v>
      </c>
    </row>
    <row r="97" spans="1:89" x14ac:dyDescent="0.25">
      <c r="A97" s="256"/>
      <c r="B97" s="275"/>
      <c r="C97" s="263" t="s">
        <v>52</v>
      </c>
      <c r="D97" s="114">
        <f t="shared" si="18"/>
        <v>0</v>
      </c>
      <c r="E97" s="115"/>
      <c r="F97" s="118"/>
      <c r="G97" s="118"/>
      <c r="H97" s="276"/>
      <c r="I97" s="264"/>
      <c r="J97" s="255"/>
      <c r="CA97" s="58" t="str">
        <f>IF(AND($D97&lt;&gt;0,I97=""),"* No olvide ingresar la columna "&amp;I$55&amp;""&amp;" (Digite CERO si no tiene).  ",IF(I97&gt;$D97,"* La variable "&amp;I$55&amp;""&amp;" no puede superar el Total. ",""))</f>
        <v/>
      </c>
      <c r="CK97" s="61">
        <f>IF(AND($D97&lt;&gt;0,I97=""),1,IF(I97&gt;$D97,1,0))</f>
        <v>0</v>
      </c>
    </row>
    <row r="98" spans="1:89" x14ac:dyDescent="0.25">
      <c r="A98" s="26"/>
      <c r="B98" s="930" t="s">
        <v>4</v>
      </c>
      <c r="C98" s="820"/>
      <c r="D98" s="921">
        <f>SUM(E98:H98)</f>
        <v>30</v>
      </c>
      <c r="E98" s="926">
        <f>SUM(E56:E97)</f>
        <v>30</v>
      </c>
      <c r="F98" s="926">
        <f t="shared" ref="F98:I98" si="19">SUM(F56:F97)</f>
        <v>0</v>
      </c>
      <c r="G98" s="926">
        <f t="shared" si="19"/>
        <v>0</v>
      </c>
      <c r="H98" s="926">
        <f t="shared" si="19"/>
        <v>0</v>
      </c>
      <c r="I98" s="926">
        <f t="shared" si="19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906" t="s">
        <v>98</v>
      </c>
      <c r="B100" s="734"/>
      <c r="C100" s="735"/>
      <c r="D100" s="928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821" t="s">
        <v>100</v>
      </c>
      <c r="B101" s="822"/>
      <c r="C101" s="823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824" t="s">
        <v>103</v>
      </c>
      <c r="B104" s="825"/>
      <c r="C104" s="826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904"/>
      <c r="D105" s="298" t="s">
        <v>105</v>
      </c>
      <c r="E105" s="929" t="s">
        <v>106</v>
      </c>
      <c r="F105" s="929"/>
      <c r="G105" s="931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932" t="s">
        <v>108</v>
      </c>
      <c r="F106" s="829" t="s">
        <v>109</v>
      </c>
      <c r="G106" s="933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831" t="s">
        <v>111</v>
      </c>
      <c r="B107" s="832"/>
      <c r="C107" s="833"/>
      <c r="D107" s="834">
        <f>SUM(E107:G107)</f>
        <v>0</v>
      </c>
      <c r="E107" s="835"/>
      <c r="F107" s="311"/>
      <c r="G107" s="836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934" t="s">
        <v>114</v>
      </c>
      <c r="B110" s="838"/>
      <c r="C110" s="838"/>
      <c r="D110" s="838"/>
      <c r="E110" s="838"/>
      <c r="F110" s="838"/>
      <c r="G110" s="935"/>
      <c r="H110" s="840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841" t="s">
        <v>115</v>
      </c>
      <c r="B111" s="842"/>
      <c r="C111" s="843"/>
      <c r="D111" s="336">
        <f>SUM(E111:G111)</f>
        <v>0</v>
      </c>
      <c r="E111" s="835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824" t="s">
        <v>117</v>
      </c>
      <c r="B113" s="825"/>
      <c r="C113" s="826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903" t="s">
        <v>118</v>
      </c>
      <c r="B114" s="10"/>
      <c r="C114" s="904"/>
      <c r="D114" s="929" t="s">
        <v>105</v>
      </c>
      <c r="E114" s="735" t="s">
        <v>107</v>
      </c>
      <c r="F114" s="906" t="s">
        <v>119</v>
      </c>
      <c r="G114" s="735"/>
      <c r="H114" s="936" t="s">
        <v>6</v>
      </c>
      <c r="I114" s="845"/>
      <c r="J114" s="845"/>
      <c r="K114" s="845"/>
      <c r="L114" s="845"/>
      <c r="M114" s="845"/>
      <c r="N114" s="845"/>
      <c r="O114" s="845"/>
      <c r="P114" s="845"/>
      <c r="Q114" s="845"/>
      <c r="R114" s="845"/>
      <c r="S114" s="845"/>
      <c r="T114" s="845"/>
      <c r="U114" s="937"/>
      <c r="V114" s="847" t="s">
        <v>7</v>
      </c>
      <c r="W114" s="904" t="s">
        <v>120</v>
      </c>
    </row>
    <row r="115" spans="1:91" s="23" customFormat="1" ht="23.25" customHeight="1" x14ac:dyDescent="0.15">
      <c r="A115" s="24"/>
      <c r="B115" s="25"/>
      <c r="C115" s="26"/>
      <c r="D115" s="929"/>
      <c r="E115" s="735"/>
      <c r="F115" s="897" t="s">
        <v>121</v>
      </c>
      <c r="G115" s="746" t="s">
        <v>16</v>
      </c>
      <c r="H115" s="911" t="s">
        <v>122</v>
      </c>
      <c r="I115" s="745" t="s">
        <v>123</v>
      </c>
      <c r="J115" s="848" t="s">
        <v>124</v>
      </c>
      <c r="K115" s="848" t="s">
        <v>20</v>
      </c>
      <c r="L115" s="848" t="s">
        <v>21</v>
      </c>
      <c r="M115" s="848" t="s">
        <v>22</v>
      </c>
      <c r="N115" s="848" t="s">
        <v>23</v>
      </c>
      <c r="O115" s="848" t="s">
        <v>24</v>
      </c>
      <c r="P115" s="848" t="s">
        <v>25</v>
      </c>
      <c r="Q115" s="848" t="s">
        <v>26</v>
      </c>
      <c r="R115" s="848" t="s">
        <v>27</v>
      </c>
      <c r="S115" s="848" t="s">
        <v>28</v>
      </c>
      <c r="T115" s="848" t="s">
        <v>29</v>
      </c>
      <c r="U115" s="849" t="s">
        <v>30</v>
      </c>
      <c r="V115" s="349"/>
      <c r="W115" s="26"/>
    </row>
    <row r="116" spans="1:91" s="23" customFormat="1" ht="15" customHeight="1" x14ac:dyDescent="0.15">
      <c r="A116" s="850" t="s">
        <v>125</v>
      </c>
      <c r="B116" s="851"/>
      <c r="C116" s="852"/>
      <c r="D116" s="853"/>
      <c r="E116" s="854">
        <f>+F116+G116+H116+I116+J116+K116+L116+M116+N116+O116+P116+Q116+R116+S116+T116+U116</f>
        <v>0</v>
      </c>
      <c r="F116" s="835"/>
      <c r="G116" s="855"/>
      <c r="H116" s="856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857"/>
      <c r="W116" s="855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0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0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824" t="s">
        <v>128</v>
      </c>
      <c r="B119" s="826"/>
      <c r="C119" s="826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904"/>
      <c r="D120" s="929" t="s">
        <v>130</v>
      </c>
      <c r="E120" s="907" t="s">
        <v>6</v>
      </c>
      <c r="F120" s="737"/>
      <c r="G120" s="737"/>
      <c r="H120" s="737"/>
      <c r="I120" s="737"/>
      <c r="J120" s="908"/>
      <c r="K120" s="737" t="s">
        <v>131</v>
      </c>
      <c r="L120" s="858"/>
    </row>
    <row r="121" spans="1:91" s="23" customFormat="1" ht="15" customHeight="1" x14ac:dyDescent="0.15">
      <c r="A121" s="25"/>
      <c r="B121" s="25"/>
      <c r="C121" s="26"/>
      <c r="D121" s="929"/>
      <c r="E121" s="897" t="s">
        <v>132</v>
      </c>
      <c r="F121" s="911" t="s">
        <v>133</v>
      </c>
      <c r="G121" s="745" t="s">
        <v>134</v>
      </c>
      <c r="H121" s="745" t="s">
        <v>135</v>
      </c>
      <c r="I121" s="750" t="s">
        <v>136</v>
      </c>
      <c r="J121" s="748" t="s">
        <v>137</v>
      </c>
      <c r="K121" s="911" t="s">
        <v>53</v>
      </c>
      <c r="L121" s="859" t="s">
        <v>52</v>
      </c>
    </row>
    <row r="122" spans="1:91" s="23" customFormat="1" ht="15" customHeight="1" x14ac:dyDescent="0.25">
      <c r="A122" s="938" t="s">
        <v>138</v>
      </c>
      <c r="B122" s="939"/>
      <c r="C122" s="769" t="s">
        <v>139</v>
      </c>
      <c r="D122" s="382">
        <f t="shared" ref="D122:D130" si="21">SUM(E122:J122)</f>
        <v>0</v>
      </c>
      <c r="E122" s="728"/>
      <c r="F122" s="770"/>
      <c r="G122" s="53"/>
      <c r="H122" s="53"/>
      <c r="I122" s="53"/>
      <c r="J122" s="862"/>
      <c r="K122" s="770"/>
      <c r="L122" s="729"/>
      <c r="M122" s="314" t="str">
        <f>CA122&amp;CB122</f>
        <v/>
      </c>
      <c r="CA122" s="58" t="str">
        <f t="shared" ref="CA122:CA130" si="22">IF((K122+L122)&lt;&gt;D122," * El Nº de intervenciones NO DEBE ser distinto a la suma por Sexo.","")</f>
        <v/>
      </c>
      <c r="CB122" s="255"/>
      <c r="CK122" s="60">
        <f t="shared" ref="CK122:CK130" si="23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1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4">CA123&amp;CB123</f>
        <v/>
      </c>
      <c r="CA123" s="58" t="str">
        <f t="shared" si="22"/>
        <v/>
      </c>
      <c r="CB123" s="255"/>
      <c r="CK123" s="60">
        <f t="shared" si="23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1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4"/>
        <v/>
      </c>
      <c r="CA124" s="58" t="str">
        <f t="shared" si="22"/>
        <v/>
      </c>
      <c r="CB124" s="255"/>
      <c r="CK124" s="60">
        <f t="shared" si="23"/>
        <v>0</v>
      </c>
    </row>
    <row r="125" spans="1:91" s="23" customFormat="1" ht="15" customHeight="1" x14ac:dyDescent="0.25">
      <c r="A125" s="938" t="s">
        <v>142</v>
      </c>
      <c r="B125" s="939"/>
      <c r="C125" s="769" t="s">
        <v>139</v>
      </c>
      <c r="D125" s="389">
        <f t="shared" si="21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4"/>
        <v/>
      </c>
      <c r="CA125" s="58" t="str">
        <f t="shared" si="22"/>
        <v/>
      </c>
      <c r="CB125" s="255"/>
      <c r="CK125" s="60">
        <f t="shared" si="23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1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4"/>
        <v/>
      </c>
      <c r="CA126" s="58" t="str">
        <f t="shared" si="22"/>
        <v/>
      </c>
      <c r="CB126" s="255"/>
      <c r="CK126" s="60">
        <f t="shared" si="23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1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4"/>
        <v/>
      </c>
      <c r="CA127" s="58" t="str">
        <f t="shared" si="22"/>
        <v/>
      </c>
      <c r="CB127" s="255"/>
      <c r="CK127" s="60">
        <f t="shared" si="23"/>
        <v>0</v>
      </c>
    </row>
    <row r="128" spans="1:91" s="23" customFormat="1" ht="15" customHeight="1" x14ac:dyDescent="0.25">
      <c r="A128" s="938" t="s">
        <v>143</v>
      </c>
      <c r="B128" s="939"/>
      <c r="C128" s="769" t="s">
        <v>139</v>
      </c>
      <c r="D128" s="389">
        <f t="shared" si="21"/>
        <v>0</v>
      </c>
      <c r="E128" s="728"/>
      <c r="F128" s="770"/>
      <c r="G128" s="53"/>
      <c r="H128" s="53"/>
      <c r="I128" s="53"/>
      <c r="J128" s="862"/>
      <c r="K128" s="770"/>
      <c r="L128" s="729"/>
      <c r="M128" s="314" t="str">
        <f t="shared" si="24"/>
        <v/>
      </c>
      <c r="CA128" s="58" t="str">
        <f t="shared" si="22"/>
        <v/>
      </c>
      <c r="CB128" s="255"/>
      <c r="CK128" s="60">
        <f t="shared" si="23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1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4"/>
        <v/>
      </c>
      <c r="CA129" s="58" t="str">
        <f t="shared" si="22"/>
        <v/>
      </c>
      <c r="CB129" s="255"/>
      <c r="CK129" s="60">
        <f t="shared" si="23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1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4"/>
        <v/>
      </c>
      <c r="CA130" s="58" t="str">
        <f t="shared" si="22"/>
        <v/>
      </c>
      <c r="CB130" s="255"/>
      <c r="CK130" s="60">
        <f t="shared" si="23"/>
        <v>0</v>
      </c>
    </row>
    <row r="131" spans="1:89" ht="18" customHeight="1" x14ac:dyDescent="0.25">
      <c r="A131" s="824" t="s">
        <v>144</v>
      </c>
      <c r="B131" s="825"/>
      <c r="C131" s="825"/>
      <c r="D131" s="825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940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941" t="s">
        <v>148</v>
      </c>
      <c r="B133" s="942"/>
      <c r="C133" s="923"/>
      <c r="D133" s="943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824" t="s">
        <v>149</v>
      </c>
      <c r="B134" s="825"/>
      <c r="C134" s="825"/>
      <c r="D134" s="825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944" t="s">
        <v>145</v>
      </c>
      <c r="B135" s="906" t="s">
        <v>150</v>
      </c>
      <c r="C135" s="734"/>
      <c r="D135" s="734"/>
      <c r="E135" s="734"/>
      <c r="F135" s="734"/>
      <c r="G135" s="734"/>
      <c r="H135" s="734"/>
      <c r="I135" s="735"/>
      <c r="J135" s="281"/>
      <c r="K135" s="281"/>
      <c r="L135" s="281"/>
    </row>
    <row r="136" spans="1:89" s="23" customFormat="1" ht="42.75" customHeight="1" x14ac:dyDescent="0.15">
      <c r="A136" s="402"/>
      <c r="B136" s="945" t="s">
        <v>151</v>
      </c>
      <c r="C136" s="897" t="s">
        <v>152</v>
      </c>
      <c r="D136" s="745" t="s">
        <v>153</v>
      </c>
      <c r="E136" s="745" t="s">
        <v>154</v>
      </c>
      <c r="F136" s="745" t="s">
        <v>155</v>
      </c>
      <c r="G136" s="745" t="s">
        <v>156</v>
      </c>
      <c r="H136" s="745" t="s">
        <v>157</v>
      </c>
      <c r="I136" s="859" t="s">
        <v>158</v>
      </c>
      <c r="J136" s="281"/>
      <c r="K136" s="281"/>
      <c r="L136" s="281"/>
    </row>
    <row r="137" spans="1:89" s="23" customFormat="1" ht="31.5" x14ac:dyDescent="0.15">
      <c r="A137" s="869" t="s">
        <v>159</v>
      </c>
      <c r="B137" s="870">
        <f>SUM(C137:I137)</f>
        <v>0</v>
      </c>
      <c r="C137" s="728"/>
      <c r="D137" s="53"/>
      <c r="E137" s="53"/>
      <c r="F137" s="53"/>
      <c r="G137" s="53"/>
      <c r="H137" s="53"/>
      <c r="I137" s="729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824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944" t="s">
        <v>145</v>
      </c>
      <c r="B141" s="905" t="s">
        <v>163</v>
      </c>
      <c r="C141" s="946" t="s">
        <v>164</v>
      </c>
      <c r="D141" s="872"/>
      <c r="E141" s="872"/>
      <c r="F141" s="872"/>
      <c r="G141" s="872"/>
      <c r="H141" s="872"/>
      <c r="I141" s="872"/>
      <c r="J141" s="872"/>
      <c r="K141" s="872"/>
      <c r="L141" s="872"/>
      <c r="M141" s="873"/>
    </row>
    <row r="142" spans="1:89" s="23" customFormat="1" ht="31.5" x14ac:dyDescent="0.15">
      <c r="A142" s="402"/>
      <c r="B142" s="27"/>
      <c r="C142" s="897" t="s">
        <v>165</v>
      </c>
      <c r="D142" s="745" t="s">
        <v>166</v>
      </c>
      <c r="E142" s="745" t="s">
        <v>167</v>
      </c>
      <c r="F142" s="745" t="s">
        <v>168</v>
      </c>
      <c r="G142" s="745" t="s">
        <v>169</v>
      </c>
      <c r="H142" s="745" t="s">
        <v>170</v>
      </c>
      <c r="I142" s="745" t="s">
        <v>171</v>
      </c>
      <c r="J142" s="745" t="s">
        <v>172</v>
      </c>
      <c r="K142" s="745" t="s">
        <v>173</v>
      </c>
      <c r="L142" s="745" t="s">
        <v>174</v>
      </c>
      <c r="M142" s="859" t="s">
        <v>175</v>
      </c>
    </row>
    <row r="143" spans="1:89" s="23" customFormat="1" ht="21" x14ac:dyDescent="0.15">
      <c r="A143" s="869" t="s">
        <v>176</v>
      </c>
      <c r="B143" s="870">
        <f>SUM(C143:M143)</f>
        <v>0</v>
      </c>
      <c r="C143" s="728"/>
      <c r="D143" s="53"/>
      <c r="E143" s="53"/>
      <c r="F143" s="53"/>
      <c r="G143" s="53"/>
      <c r="H143" s="53"/>
      <c r="I143" s="53"/>
      <c r="J143" s="53"/>
      <c r="K143" s="53"/>
      <c r="L143" s="53"/>
      <c r="M143" s="729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824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944" t="s">
        <v>145</v>
      </c>
      <c r="B146" s="947" t="s">
        <v>179</v>
      </c>
      <c r="C146" s="875" t="s">
        <v>6</v>
      </c>
      <c r="D146" s="876"/>
      <c r="E146" s="876"/>
      <c r="F146" s="948"/>
      <c r="G146" s="739" t="s">
        <v>9</v>
      </c>
      <c r="H146" s="949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879" t="s">
        <v>180</v>
      </c>
      <c r="D147" s="745" t="s">
        <v>181</v>
      </c>
      <c r="E147" s="745" t="s">
        <v>182</v>
      </c>
      <c r="F147" s="748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869" t="s">
        <v>184</v>
      </c>
      <c r="B148" s="880"/>
      <c r="C148" s="767"/>
      <c r="D148" s="53"/>
      <c r="E148" s="53"/>
      <c r="F148" s="65"/>
      <c r="G148" s="770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950" t="s">
        <v>187</v>
      </c>
      <c r="F151" s="882"/>
      <c r="G151" s="882"/>
      <c r="H151" s="882"/>
      <c r="I151" s="882"/>
      <c r="J151" s="882"/>
      <c r="K151" s="882"/>
      <c r="L151" s="882"/>
      <c r="M151" s="882"/>
      <c r="N151" s="882"/>
      <c r="O151" s="882"/>
      <c r="P151" s="951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>IF(AND(D153&gt;0,Q153="",R153="")," * No olvide digitar la variable SEXO (Hombres/Mujeres). Digite Cero si no tiene.","")</f>
        <v/>
      </c>
      <c r="CB153" s="58" t="str">
        <f>IF((D153&lt;&gt; Q153+R153)," * La suma de Sexo (Hombres + Mujeres) debe ser igual al N° de Intervenciones.","")</f>
        <v/>
      </c>
      <c r="CK153" s="456">
        <f>IF(AND(D153&gt;0,Q153="",R153=""),1,0)</f>
        <v>0</v>
      </c>
      <c r="CL153" s="60">
        <f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25">CA154&amp;CB154</f>
        <v/>
      </c>
      <c r="CA154" s="359" t="str">
        <f t="shared" ref="CA154:CA166" si="26">IF(AND(D154&gt;0,Q154="",R154="")," * No olvide digitar la variable SEXO (Hombres/Mujeres). Digite Cero si no tiene.","")</f>
        <v/>
      </c>
      <c r="CB154" s="58" t="str">
        <f t="shared" ref="CB154:CB168" si="27">IF((D154&lt;&gt; Q154+R154)," * La suma de Sexo (Hombres + Mujeres) debe ser igual al N° de Intervenciones.","")</f>
        <v/>
      </c>
      <c r="CK154" s="456">
        <f t="shared" ref="CK154:CK168" si="28">IF(AND(D154&gt;0,Q154="",R154=""),1,0)</f>
        <v>0</v>
      </c>
      <c r="CL154" s="60">
        <f t="shared" ref="CL154:CL168" si="29">IF((D154&lt;&gt; Q154+R154),1,0)</f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25"/>
        <v/>
      </c>
      <c r="CA155" s="359" t="str">
        <f t="shared" si="26"/>
        <v/>
      </c>
      <c r="CB155" s="58" t="str">
        <f t="shared" si="27"/>
        <v/>
      </c>
      <c r="CK155" s="456">
        <f t="shared" si="28"/>
        <v>0</v>
      </c>
      <c r="CL155" s="60">
        <f t="shared" si="29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25"/>
        <v/>
      </c>
      <c r="CA156" s="359" t="str">
        <f t="shared" si="26"/>
        <v/>
      </c>
      <c r="CB156" s="58" t="str">
        <f t="shared" si="27"/>
        <v/>
      </c>
      <c r="CK156" s="456">
        <f t="shared" si="28"/>
        <v>0</v>
      </c>
      <c r="CL156" s="60">
        <f t="shared" si="29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25"/>
        <v/>
      </c>
      <c r="CA157" s="359" t="str">
        <f t="shared" si="26"/>
        <v/>
      </c>
      <c r="CB157" s="58" t="str">
        <f t="shared" si="27"/>
        <v/>
      </c>
      <c r="CK157" s="456">
        <f t="shared" si="28"/>
        <v>0</v>
      </c>
      <c r="CL157" s="60">
        <f t="shared" si="29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25"/>
        <v/>
      </c>
      <c r="CA158" s="359" t="str">
        <f t="shared" si="26"/>
        <v/>
      </c>
      <c r="CB158" s="58" t="str">
        <f t="shared" si="27"/>
        <v/>
      </c>
      <c r="CK158" s="456">
        <f t="shared" si="28"/>
        <v>0</v>
      </c>
      <c r="CL158" s="60">
        <f t="shared" si="29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25"/>
        <v/>
      </c>
      <c r="CA159" s="359" t="str">
        <f t="shared" si="26"/>
        <v/>
      </c>
      <c r="CB159" s="58" t="str">
        <f t="shared" si="27"/>
        <v/>
      </c>
      <c r="CK159" s="456">
        <f t="shared" si="28"/>
        <v>0</v>
      </c>
      <c r="CL159" s="60">
        <f t="shared" si="29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25"/>
        <v/>
      </c>
      <c r="CA160" s="359" t="str">
        <f t="shared" si="26"/>
        <v/>
      </c>
      <c r="CB160" s="58" t="str">
        <f t="shared" si="27"/>
        <v/>
      </c>
      <c r="CK160" s="456">
        <f t="shared" si="28"/>
        <v>0</v>
      </c>
      <c r="CL160" s="60">
        <f t="shared" si="29"/>
        <v>0</v>
      </c>
    </row>
    <row r="161" spans="1:90" s="23" customFormat="1" ht="15" customHeight="1" x14ac:dyDescent="0.25">
      <c r="A161" s="952" t="s">
        <v>205</v>
      </c>
      <c r="B161" s="953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25"/>
        <v/>
      </c>
      <c r="CA161" s="359" t="str">
        <f t="shared" si="26"/>
        <v/>
      </c>
      <c r="CB161" s="58" t="str">
        <f t="shared" si="27"/>
        <v/>
      </c>
      <c r="CK161" s="456">
        <f t="shared" si="28"/>
        <v>0</v>
      </c>
      <c r="CL161" s="60">
        <f t="shared" si="29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25"/>
        <v/>
      </c>
      <c r="CA162" s="359" t="str">
        <f t="shared" si="26"/>
        <v/>
      </c>
      <c r="CB162" s="58" t="str">
        <f t="shared" si="27"/>
        <v/>
      </c>
      <c r="CK162" s="456">
        <f t="shared" si="28"/>
        <v>0</v>
      </c>
      <c r="CL162" s="60">
        <f t="shared" si="29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25"/>
        <v/>
      </c>
      <c r="CA163" s="359" t="str">
        <f t="shared" si="26"/>
        <v/>
      </c>
      <c r="CB163" s="58" t="str">
        <f t="shared" si="27"/>
        <v/>
      </c>
      <c r="CK163" s="456">
        <f t="shared" si="28"/>
        <v>0</v>
      </c>
      <c r="CL163" s="60">
        <f t="shared" si="29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25"/>
        <v/>
      </c>
      <c r="CA164" s="359" t="str">
        <f t="shared" si="26"/>
        <v/>
      </c>
      <c r="CB164" s="58" t="str">
        <f t="shared" si="27"/>
        <v/>
      </c>
      <c r="CK164" s="456">
        <f t="shared" si="28"/>
        <v>0</v>
      </c>
      <c r="CL164" s="60">
        <f t="shared" si="29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25"/>
        <v/>
      </c>
      <c r="CA165" s="359" t="str">
        <f t="shared" si="26"/>
        <v/>
      </c>
      <c r="CB165" s="58" t="str">
        <f t="shared" si="27"/>
        <v/>
      </c>
      <c r="CK165" s="456">
        <f t="shared" si="28"/>
        <v>0</v>
      </c>
      <c r="CL165" s="60">
        <f t="shared" si="29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25"/>
        <v/>
      </c>
      <c r="CA166" s="359" t="str">
        <f t="shared" si="26"/>
        <v/>
      </c>
      <c r="CB166" s="58" t="str">
        <f t="shared" si="27"/>
        <v/>
      </c>
      <c r="CK166" s="456">
        <f t="shared" si="28"/>
        <v>0</v>
      </c>
      <c r="CL166" s="60">
        <f t="shared" si="29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25"/>
        <v/>
      </c>
      <c r="CA167" s="359" t="str">
        <f>IF(AND(D167&gt;0,Q167="",R167="")," * No olvide digitar la variable SEXO (Hombres/Mujeres). Digite Cero si no tiene.","")</f>
        <v/>
      </c>
      <c r="CB167" s="58" t="str">
        <f t="shared" si="27"/>
        <v/>
      </c>
      <c r="CK167" s="456">
        <f t="shared" si="28"/>
        <v>0</v>
      </c>
      <c r="CL167" s="60">
        <f t="shared" si="29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25"/>
        <v/>
      </c>
      <c r="CA168" s="359" t="str">
        <f>IF(AND(D168&gt;0,Q168="",R168="")," * No olvide digitar la variable SEXO (Hombres/Mujeres). Digite Cero si no tiene.","")</f>
        <v/>
      </c>
      <c r="CB168" s="58" t="str">
        <f t="shared" si="27"/>
        <v/>
      </c>
      <c r="CK168" s="456">
        <f t="shared" si="28"/>
        <v>0</v>
      </c>
      <c r="CL168" s="60">
        <f t="shared" si="29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906" t="s">
        <v>3</v>
      </c>
      <c r="B170" s="734"/>
      <c r="C170" s="735"/>
      <c r="D170" s="928" t="s">
        <v>4</v>
      </c>
      <c r="E170" s="910" t="s">
        <v>207</v>
      </c>
      <c r="F170" s="745" t="s">
        <v>91</v>
      </c>
      <c r="G170" s="745" t="s">
        <v>92</v>
      </c>
      <c r="H170" s="748" t="s">
        <v>93</v>
      </c>
      <c r="I170" s="810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912" t="s">
        <v>40</v>
      </c>
      <c r="B171" s="913" t="s">
        <v>41</v>
      </c>
      <c r="C171" s="914"/>
      <c r="D171" s="915">
        <f t="shared" ref="D171:D203" si="30">SUM(E171:H171)</f>
        <v>0</v>
      </c>
      <c r="E171" s="916"/>
      <c r="F171" s="756"/>
      <c r="G171" s="756"/>
      <c r="H171" s="811"/>
      <c r="I171" s="812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>IF(AND(D171&gt;0,I171="")," * No olvide digitar la variable "&amp;I$170&amp;""&amp;". Digite Cero si no tiene.",IF(I171&gt;D171," * La variable "&amp;I$170&amp;""&amp;" No puede ser mayor al Total.",""))</f>
        <v/>
      </c>
      <c r="CK171" s="456">
        <f>IF(AND(D171&gt;0,I171=""),1,IF(I171&gt;D171,1,0))</f>
        <v>0</v>
      </c>
    </row>
    <row r="172" spans="1:90" ht="21" x14ac:dyDescent="0.25">
      <c r="A172" s="62"/>
      <c r="B172" s="912" t="s">
        <v>42</v>
      </c>
      <c r="C172" s="764" t="s">
        <v>43</v>
      </c>
      <c r="D172" s="915">
        <f t="shared" si="30"/>
        <v>0</v>
      </c>
      <c r="E172" s="728"/>
      <c r="F172" s="53"/>
      <c r="G172" s="53"/>
      <c r="H172" s="771"/>
      <c r="I172" s="813"/>
      <c r="J172" s="296" t="str">
        <f t="shared" ref="J172:J202" si="31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ref="CA172:CA202" si="32">IF(AND(D172&gt;0,I172="")," * No olvide digitar la variable "&amp;I$170&amp;""&amp;". Digite Cero si no tiene.",IF(I172&gt;D172," * La variable "&amp;I$170&amp;""&amp;" No puede ser mayor al Total.",""))</f>
        <v/>
      </c>
      <c r="CK172" s="456">
        <f t="shared" ref="CK172:CK202" si="33">IF(AND(D172&gt;0,I172=""),1,IF(I172&gt;D172,1,0))</f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0"/>
        <v>0</v>
      </c>
      <c r="E173" s="81"/>
      <c r="F173" s="82"/>
      <c r="G173" s="82"/>
      <c r="H173" s="110"/>
      <c r="I173" s="258"/>
      <c r="J173" s="296" t="str">
        <f t="shared" si="31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2"/>
        <v/>
      </c>
      <c r="CK173" s="456">
        <f t="shared" si="33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0"/>
        <v>0</v>
      </c>
      <c r="E174" s="81"/>
      <c r="F174" s="82"/>
      <c r="G174" s="82"/>
      <c r="H174" s="110"/>
      <c r="I174" s="258"/>
      <c r="J174" s="296" t="str">
        <f t="shared" si="31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2"/>
        <v/>
      </c>
      <c r="CK174" s="456">
        <f t="shared" si="33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0"/>
        <v>0</v>
      </c>
      <c r="E175" s="90"/>
      <c r="F175" s="91"/>
      <c r="G175" s="91"/>
      <c r="H175" s="225"/>
      <c r="I175" s="259"/>
      <c r="J175" s="296" t="str">
        <f t="shared" si="31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2"/>
        <v/>
      </c>
      <c r="CK175" s="456">
        <f t="shared" si="33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0"/>
        <v>0</v>
      </c>
      <c r="E176" s="71"/>
      <c r="F176" s="72"/>
      <c r="G176" s="72"/>
      <c r="H176" s="103"/>
      <c r="I176" s="260"/>
      <c r="J176" s="296" t="str">
        <f t="shared" si="31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2"/>
        <v/>
      </c>
      <c r="CK176" s="456">
        <f t="shared" si="33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0"/>
        <v>0</v>
      </c>
      <c r="E177" s="81"/>
      <c r="F177" s="82"/>
      <c r="G177" s="82"/>
      <c r="H177" s="110"/>
      <c r="I177" s="258"/>
      <c r="J177" s="296" t="str">
        <f t="shared" si="31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2"/>
        <v/>
      </c>
      <c r="CK177" s="456">
        <f t="shared" si="33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0"/>
        <v>0</v>
      </c>
      <c r="E178" s="81"/>
      <c r="F178" s="82"/>
      <c r="G178" s="82"/>
      <c r="H178" s="110"/>
      <c r="I178" s="258"/>
      <c r="J178" s="296" t="str">
        <f t="shared" si="31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2"/>
        <v/>
      </c>
      <c r="CK178" s="456">
        <f t="shared" si="33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0"/>
        <v>0</v>
      </c>
      <c r="E179" s="81"/>
      <c r="F179" s="82"/>
      <c r="G179" s="82"/>
      <c r="H179" s="110"/>
      <c r="I179" s="258"/>
      <c r="J179" s="296" t="str">
        <f t="shared" si="31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2"/>
        <v/>
      </c>
      <c r="CK179" s="456">
        <f t="shared" si="33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0"/>
        <v>0</v>
      </c>
      <c r="E180" s="81"/>
      <c r="F180" s="82"/>
      <c r="G180" s="82"/>
      <c r="H180" s="110"/>
      <c r="I180" s="258"/>
      <c r="J180" s="296" t="str">
        <f t="shared" si="31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2"/>
        <v/>
      </c>
      <c r="CK180" s="456">
        <f t="shared" si="33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0"/>
        <v>0</v>
      </c>
      <c r="E181" s="144"/>
      <c r="F181" s="139"/>
      <c r="G181" s="139"/>
      <c r="H181" s="203"/>
      <c r="I181" s="261"/>
      <c r="J181" s="296" t="str">
        <f t="shared" si="31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2"/>
        <v/>
      </c>
      <c r="CK181" s="456">
        <f t="shared" si="33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0"/>
        <v>0</v>
      </c>
      <c r="E182" s="144"/>
      <c r="F182" s="139"/>
      <c r="G182" s="139"/>
      <c r="H182" s="203"/>
      <c r="I182" s="261"/>
      <c r="J182" s="296" t="str">
        <f t="shared" si="31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2"/>
        <v/>
      </c>
      <c r="CK182" s="456">
        <f t="shared" si="33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0"/>
        <v>0</v>
      </c>
      <c r="E183" s="144"/>
      <c r="F183" s="139"/>
      <c r="G183" s="139"/>
      <c r="H183" s="203"/>
      <c r="I183" s="261"/>
      <c r="J183" s="296" t="str">
        <f t="shared" si="31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2"/>
        <v/>
      </c>
      <c r="CK183" s="456">
        <f t="shared" si="33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0"/>
        <v>0</v>
      </c>
      <c r="E184" s="144"/>
      <c r="F184" s="139"/>
      <c r="G184" s="139"/>
      <c r="H184" s="203"/>
      <c r="I184" s="261"/>
      <c r="J184" s="296" t="str">
        <f t="shared" si="31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2"/>
        <v/>
      </c>
      <c r="CK184" s="456">
        <f t="shared" si="33"/>
        <v>0</v>
      </c>
    </row>
    <row r="185" spans="1:89" ht="15" customHeight="1" x14ac:dyDescent="0.25">
      <c r="A185" s="62"/>
      <c r="B185" s="918" t="s">
        <v>60</v>
      </c>
      <c r="C185" s="919" t="s">
        <v>61</v>
      </c>
      <c r="D185" s="765">
        <f t="shared" si="30"/>
        <v>0</v>
      </c>
      <c r="E185" s="770"/>
      <c r="F185" s="53"/>
      <c r="G185" s="53"/>
      <c r="H185" s="771"/>
      <c r="I185" s="813"/>
      <c r="J185" s="296" t="str">
        <f t="shared" si="31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2"/>
        <v/>
      </c>
      <c r="CK185" s="456">
        <f t="shared" si="33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0"/>
        <v>0</v>
      </c>
      <c r="E186" s="109"/>
      <c r="F186" s="82"/>
      <c r="G186" s="82"/>
      <c r="H186" s="110"/>
      <c r="I186" s="258"/>
      <c r="J186" s="296" t="str">
        <f t="shared" si="31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2"/>
        <v/>
      </c>
      <c r="CK186" s="456">
        <f t="shared" si="33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0"/>
        <v>0</v>
      </c>
      <c r="E187" s="118"/>
      <c r="F187" s="116"/>
      <c r="G187" s="116"/>
      <c r="H187" s="119"/>
      <c r="I187" s="264"/>
      <c r="J187" s="296" t="str">
        <f t="shared" si="31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2"/>
        <v/>
      </c>
      <c r="CK187" s="456">
        <f t="shared" si="33"/>
        <v>0</v>
      </c>
    </row>
    <row r="188" spans="1:89" ht="15" customHeight="1" x14ac:dyDescent="0.25">
      <c r="A188" s="62"/>
      <c r="B188" s="918" t="s">
        <v>64</v>
      </c>
      <c r="C188" s="764" t="s">
        <v>65</v>
      </c>
      <c r="D188" s="915">
        <f t="shared" si="30"/>
        <v>0</v>
      </c>
      <c r="E188" s="728"/>
      <c r="F188" s="53"/>
      <c r="G188" s="53"/>
      <c r="H188" s="771"/>
      <c r="I188" s="813"/>
      <c r="J188" s="296" t="str">
        <f t="shared" si="31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2"/>
        <v/>
      </c>
      <c r="CK188" s="456">
        <f t="shared" si="33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0"/>
        <v>0</v>
      </c>
      <c r="E189" s="81"/>
      <c r="F189" s="82"/>
      <c r="G189" s="82"/>
      <c r="H189" s="110"/>
      <c r="I189" s="258"/>
      <c r="J189" s="296" t="str">
        <f t="shared" si="31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2"/>
        <v/>
      </c>
      <c r="CK189" s="456">
        <f t="shared" si="33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0"/>
        <v>0</v>
      </c>
      <c r="E190" s="115"/>
      <c r="F190" s="116"/>
      <c r="G190" s="116"/>
      <c r="H190" s="119"/>
      <c r="I190" s="264"/>
      <c r="J190" s="296" t="str">
        <f t="shared" si="31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2"/>
        <v/>
      </c>
      <c r="CK190" s="456">
        <f t="shared" si="33"/>
        <v>0</v>
      </c>
    </row>
    <row r="191" spans="1:89" ht="15" customHeight="1" x14ac:dyDescent="0.25">
      <c r="A191" s="62"/>
      <c r="B191" s="920" t="s">
        <v>67</v>
      </c>
      <c r="C191" s="781"/>
      <c r="D191" s="921">
        <f t="shared" si="30"/>
        <v>0</v>
      </c>
      <c r="E191" s="922"/>
      <c r="F191" s="784"/>
      <c r="G191" s="784"/>
      <c r="H191" s="787"/>
      <c r="I191" s="816"/>
      <c r="J191" s="296" t="str">
        <f t="shared" si="31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2"/>
        <v/>
      </c>
      <c r="CK191" s="456">
        <f t="shared" si="33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0"/>
        <v>0</v>
      </c>
      <c r="E192" s="71"/>
      <c r="F192" s="72"/>
      <c r="G192" s="72"/>
      <c r="H192" s="103"/>
      <c r="I192" s="260"/>
      <c r="J192" s="296" t="str">
        <f t="shared" si="31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2"/>
        <v/>
      </c>
      <c r="CK192" s="456">
        <f t="shared" si="33"/>
        <v>0</v>
      </c>
    </row>
    <row r="193" spans="1:89" ht="15" customHeight="1" x14ac:dyDescent="0.25">
      <c r="A193" s="62"/>
      <c r="B193" s="902"/>
      <c r="C193" s="88" t="s">
        <v>70</v>
      </c>
      <c r="D193" s="137">
        <f t="shared" si="30"/>
        <v>0</v>
      </c>
      <c r="E193" s="81"/>
      <c r="F193" s="82"/>
      <c r="G193" s="82"/>
      <c r="H193" s="110"/>
      <c r="I193" s="258"/>
      <c r="J193" s="296" t="str">
        <f t="shared" si="31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2"/>
        <v/>
      </c>
      <c r="CK193" s="456">
        <f t="shared" si="33"/>
        <v>0</v>
      </c>
    </row>
    <row r="194" spans="1:89" ht="15" customHeight="1" x14ac:dyDescent="0.25">
      <c r="A194" s="62"/>
      <c r="B194" s="791" t="s">
        <v>71</v>
      </c>
      <c r="C194" s="791"/>
      <c r="D194" s="137">
        <f t="shared" si="30"/>
        <v>0</v>
      </c>
      <c r="E194" s="81"/>
      <c r="F194" s="82"/>
      <c r="G194" s="82"/>
      <c r="H194" s="110"/>
      <c r="I194" s="258"/>
      <c r="J194" s="296" t="str">
        <f t="shared" si="31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2"/>
        <v/>
      </c>
      <c r="CK194" s="456">
        <f t="shared" si="33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0"/>
        <v>0</v>
      </c>
      <c r="E195" s="81"/>
      <c r="F195" s="82"/>
      <c r="G195" s="82"/>
      <c r="H195" s="110"/>
      <c r="I195" s="258"/>
      <c r="J195" s="296" t="str">
        <f t="shared" si="31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2"/>
        <v/>
      </c>
      <c r="CK195" s="456">
        <f t="shared" si="33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0"/>
        <v>0</v>
      </c>
      <c r="E196" s="144"/>
      <c r="F196" s="139"/>
      <c r="G196" s="139"/>
      <c r="H196" s="203"/>
      <c r="I196" s="261"/>
      <c r="J196" s="296" t="str">
        <f t="shared" si="31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2"/>
        <v/>
      </c>
      <c r="CK196" s="456">
        <f t="shared" si="33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0"/>
        <v>0</v>
      </c>
      <c r="E197" s="144"/>
      <c r="F197" s="139"/>
      <c r="G197" s="139"/>
      <c r="H197" s="203"/>
      <c r="I197" s="261"/>
      <c r="J197" s="296" t="str">
        <f t="shared" si="31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2"/>
        <v/>
      </c>
      <c r="CK197" s="456">
        <f t="shared" si="33"/>
        <v>0</v>
      </c>
    </row>
    <row r="198" spans="1:89" ht="15" customHeight="1" x14ac:dyDescent="0.25">
      <c r="A198" s="62"/>
      <c r="B198" s="918" t="s">
        <v>75</v>
      </c>
      <c r="C198" s="792" t="s">
        <v>76</v>
      </c>
      <c r="D198" s="915">
        <f t="shared" si="30"/>
        <v>0</v>
      </c>
      <c r="E198" s="728"/>
      <c r="F198" s="53"/>
      <c r="G198" s="53"/>
      <c r="H198" s="771"/>
      <c r="I198" s="813"/>
      <c r="J198" s="296" t="str">
        <f t="shared" si="31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2"/>
        <v/>
      </c>
      <c r="CK198" s="456">
        <f t="shared" si="33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0"/>
        <v>0</v>
      </c>
      <c r="E199" s="81"/>
      <c r="F199" s="82"/>
      <c r="G199" s="82"/>
      <c r="H199" s="110"/>
      <c r="I199" s="258"/>
      <c r="J199" s="296" t="str">
        <f t="shared" si="31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2"/>
        <v/>
      </c>
      <c r="CK199" s="456">
        <f t="shared" si="33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0"/>
        <v>0</v>
      </c>
      <c r="E200" s="144"/>
      <c r="F200" s="139"/>
      <c r="G200" s="139"/>
      <c r="H200" s="203"/>
      <c r="I200" s="261"/>
      <c r="J200" s="296" t="str">
        <f t="shared" si="31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2"/>
        <v/>
      </c>
      <c r="CK200" s="456">
        <f t="shared" si="33"/>
        <v>0</v>
      </c>
    </row>
    <row r="201" spans="1:89" ht="15" customHeight="1" x14ac:dyDescent="0.25">
      <c r="A201" s="62"/>
      <c r="B201" s="794" t="s">
        <v>81</v>
      </c>
      <c r="C201" s="795"/>
      <c r="D201" s="765">
        <f t="shared" si="30"/>
        <v>0</v>
      </c>
      <c r="E201" s="728"/>
      <c r="F201" s="53"/>
      <c r="G201" s="53"/>
      <c r="H201" s="817"/>
      <c r="I201" s="813"/>
      <c r="J201" s="296" t="str">
        <f t="shared" si="31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2"/>
        <v/>
      </c>
      <c r="CK201" s="456">
        <f t="shared" si="33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0"/>
        <v>0</v>
      </c>
      <c r="E202" s="90"/>
      <c r="F202" s="91"/>
      <c r="G202" s="91"/>
      <c r="H202" s="272"/>
      <c r="I202" s="259"/>
      <c r="J202" s="296" t="str">
        <f t="shared" si="31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2"/>
        <v/>
      </c>
      <c r="CK202" s="456">
        <f t="shared" si="33"/>
        <v>0</v>
      </c>
    </row>
    <row r="203" spans="1:89" ht="15" customHeight="1" x14ac:dyDescent="0.25">
      <c r="A203" s="87"/>
      <c r="B203" s="954" t="s">
        <v>4</v>
      </c>
      <c r="C203" s="887"/>
      <c r="D203" s="921">
        <f t="shared" si="30"/>
        <v>0</v>
      </c>
      <c r="E203" s="926">
        <f>SUM(E171:E202)</f>
        <v>0</v>
      </c>
      <c r="F203" s="927">
        <f>SUM(F171:F202)</f>
        <v>0</v>
      </c>
      <c r="G203" s="927">
        <f>SUM(G171:G202)</f>
        <v>0</v>
      </c>
      <c r="H203" s="955">
        <f>SUM(H171:H202)</f>
        <v>0</v>
      </c>
      <c r="I203" s="889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825"/>
      <c r="G204" s="825" t="s">
        <v>209</v>
      </c>
      <c r="H204" s="956"/>
      <c r="I204" s="956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ht="15" customHeight="1" x14ac:dyDescent="0.25">
      <c r="A205" s="957" t="s">
        <v>210</v>
      </c>
      <c r="B205" s="958" t="s">
        <v>211</v>
      </c>
      <c r="C205" s="959" t="s">
        <v>4</v>
      </c>
      <c r="D205" s="512"/>
      <c r="E205" s="949"/>
      <c r="F205" s="906" t="s">
        <v>212</v>
      </c>
      <c r="G205" s="734"/>
      <c r="H205" s="734"/>
      <c r="I205" s="734"/>
      <c r="J205" s="734"/>
      <c r="K205" s="734"/>
      <c r="L205" s="734"/>
      <c r="M205" s="734"/>
      <c r="N205" s="734"/>
      <c r="O205" s="734"/>
      <c r="P205" s="734"/>
      <c r="Q205" s="734"/>
      <c r="R205" s="734"/>
      <c r="S205" s="734"/>
      <c r="T205" s="734"/>
      <c r="U205" s="734"/>
      <c r="V205" s="734"/>
      <c r="W205" s="734"/>
      <c r="X205" s="734"/>
      <c r="Y205" s="734"/>
      <c r="Z205" s="734"/>
      <c r="AA205" s="734"/>
      <c r="AB205" s="734"/>
      <c r="AC205" s="734"/>
      <c r="AD205" s="734"/>
      <c r="AE205" s="734"/>
      <c r="AF205" s="734"/>
      <c r="AG205" s="960"/>
      <c r="AH205" s="895" t="s">
        <v>213</v>
      </c>
      <c r="AI205" s="515"/>
    </row>
    <row r="206" spans="1:89" ht="15" customHeight="1" x14ac:dyDescent="0.25">
      <c r="A206" s="957"/>
      <c r="B206" s="516"/>
      <c r="C206" s="517"/>
      <c r="D206" s="518"/>
      <c r="E206" s="422"/>
      <c r="F206" s="906" t="s">
        <v>21</v>
      </c>
      <c r="G206" s="735"/>
      <c r="H206" s="907" t="s">
        <v>22</v>
      </c>
      <c r="I206" s="858"/>
      <c r="J206" s="907" t="s">
        <v>23</v>
      </c>
      <c r="K206" s="858"/>
      <c r="L206" s="907" t="s">
        <v>24</v>
      </c>
      <c r="M206" s="858"/>
      <c r="N206" s="907" t="s">
        <v>25</v>
      </c>
      <c r="O206" s="858"/>
      <c r="P206" s="907" t="s">
        <v>26</v>
      </c>
      <c r="Q206" s="858"/>
      <c r="R206" s="907" t="s">
        <v>27</v>
      </c>
      <c r="S206" s="858"/>
      <c r="T206" s="907" t="s">
        <v>28</v>
      </c>
      <c r="U206" s="858"/>
      <c r="V206" s="907" t="s">
        <v>29</v>
      </c>
      <c r="W206" s="858"/>
      <c r="X206" s="907" t="s">
        <v>30</v>
      </c>
      <c r="Y206" s="858"/>
      <c r="Z206" s="907" t="s">
        <v>31</v>
      </c>
      <c r="AA206" s="858"/>
      <c r="AB206" s="907" t="s">
        <v>32</v>
      </c>
      <c r="AC206" s="858"/>
      <c r="AD206" s="907" t="s">
        <v>33</v>
      </c>
      <c r="AE206" s="858"/>
      <c r="AF206" s="907" t="s">
        <v>214</v>
      </c>
      <c r="AG206" s="908"/>
      <c r="AH206" s="519"/>
    </row>
    <row r="207" spans="1:89" ht="15" customHeight="1" x14ac:dyDescent="0.25">
      <c r="A207" s="957"/>
      <c r="B207" s="520"/>
      <c r="C207" s="961" t="s">
        <v>215</v>
      </c>
      <c r="D207" s="911" t="s">
        <v>53</v>
      </c>
      <c r="E207" s="859" t="s">
        <v>52</v>
      </c>
      <c r="F207" s="962" t="s">
        <v>53</v>
      </c>
      <c r="G207" s="859" t="s">
        <v>52</v>
      </c>
      <c r="H207" s="962" t="s">
        <v>53</v>
      </c>
      <c r="I207" s="859" t="s">
        <v>52</v>
      </c>
      <c r="J207" s="962" t="s">
        <v>53</v>
      </c>
      <c r="K207" s="859" t="s">
        <v>52</v>
      </c>
      <c r="L207" s="962" t="s">
        <v>53</v>
      </c>
      <c r="M207" s="859" t="s">
        <v>52</v>
      </c>
      <c r="N207" s="962" t="s">
        <v>53</v>
      </c>
      <c r="O207" s="859" t="s">
        <v>52</v>
      </c>
      <c r="P207" s="962" t="s">
        <v>53</v>
      </c>
      <c r="Q207" s="859" t="s">
        <v>52</v>
      </c>
      <c r="R207" s="962" t="s">
        <v>53</v>
      </c>
      <c r="S207" s="859" t="s">
        <v>52</v>
      </c>
      <c r="T207" s="962" t="s">
        <v>53</v>
      </c>
      <c r="U207" s="859" t="s">
        <v>52</v>
      </c>
      <c r="V207" s="962" t="s">
        <v>53</v>
      </c>
      <c r="W207" s="859" t="s">
        <v>52</v>
      </c>
      <c r="X207" s="962" t="s">
        <v>53</v>
      </c>
      <c r="Y207" s="859" t="s">
        <v>52</v>
      </c>
      <c r="Z207" s="962" t="s">
        <v>53</v>
      </c>
      <c r="AA207" s="859" t="s">
        <v>52</v>
      </c>
      <c r="AB207" s="962" t="s">
        <v>53</v>
      </c>
      <c r="AC207" s="859" t="s">
        <v>52</v>
      </c>
      <c r="AD207" s="962" t="s">
        <v>53</v>
      </c>
      <c r="AE207" s="859" t="s">
        <v>52</v>
      </c>
      <c r="AF207" s="962" t="s">
        <v>53</v>
      </c>
      <c r="AG207" s="963" t="s">
        <v>52</v>
      </c>
      <c r="AH207" s="524"/>
    </row>
    <row r="208" spans="1:89" ht="15" customHeight="1" x14ac:dyDescent="0.25">
      <c r="A208" s="899" t="s">
        <v>116</v>
      </c>
      <c r="B208" s="724" t="s">
        <v>216</v>
      </c>
      <c r="C208" s="964">
        <f>SUM(D208:E208)</f>
        <v>0</v>
      </c>
      <c r="D208" s="528">
        <f t="shared" ref="D208:E215" si="34">+F208+H208+J208+L208+N208+P208+R208+T208+V208+X208+Z208+AB208+AD208+AF208</f>
        <v>0</v>
      </c>
      <c r="E208" s="529">
        <f t="shared" si="34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5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4" si="36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901">
        <f t="shared" ref="C209:C214" si="37">SUM(D209:E209)</f>
        <v>0</v>
      </c>
      <c r="D209" s="533">
        <f t="shared" si="34"/>
        <v>0</v>
      </c>
      <c r="E209" s="534">
        <f t="shared" si="34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5"/>
        <v/>
      </c>
      <c r="CA209" s="58" t="str">
        <f t="shared" ref="CA209:CA214" si="38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36"/>
        <v>0</v>
      </c>
    </row>
    <row r="210" spans="1:89" ht="15" customHeight="1" x14ac:dyDescent="0.25">
      <c r="A210" s="530"/>
      <c r="B210" s="70" t="s">
        <v>218</v>
      </c>
      <c r="C210" s="901">
        <f t="shared" si="37"/>
        <v>0</v>
      </c>
      <c r="D210" s="533">
        <f t="shared" si="34"/>
        <v>0</v>
      </c>
      <c r="E210" s="534">
        <f t="shared" si="34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5"/>
        <v/>
      </c>
      <c r="CA210" s="58" t="str">
        <f t="shared" si="38"/>
        <v/>
      </c>
      <c r="CK210" s="60">
        <f t="shared" si="36"/>
        <v>0</v>
      </c>
    </row>
    <row r="211" spans="1:89" ht="15" customHeight="1" x14ac:dyDescent="0.25">
      <c r="A211" s="530"/>
      <c r="B211" s="535" t="s">
        <v>219</v>
      </c>
      <c r="C211" s="901">
        <f t="shared" si="37"/>
        <v>0</v>
      </c>
      <c r="D211" s="533">
        <f t="shared" si="34"/>
        <v>0</v>
      </c>
      <c r="E211" s="534">
        <f t="shared" si="34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5"/>
        <v/>
      </c>
      <c r="CA211" s="58" t="str">
        <f t="shared" si="38"/>
        <v/>
      </c>
      <c r="CK211" s="60">
        <f t="shared" si="36"/>
        <v>0</v>
      </c>
    </row>
    <row r="212" spans="1:89" ht="15" customHeight="1" x14ac:dyDescent="0.25">
      <c r="A212" s="530"/>
      <c r="B212" s="531" t="s">
        <v>220</v>
      </c>
      <c r="C212" s="536">
        <f t="shared" si="37"/>
        <v>0</v>
      </c>
      <c r="D212" s="528">
        <f t="shared" si="34"/>
        <v>0</v>
      </c>
      <c r="E212" s="529">
        <f t="shared" si="34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5"/>
        <v/>
      </c>
      <c r="CA212" s="58" t="str">
        <f t="shared" si="38"/>
        <v/>
      </c>
      <c r="CK212" s="60">
        <f t="shared" si="36"/>
        <v>0</v>
      </c>
    </row>
    <row r="213" spans="1:89" ht="15" customHeight="1" x14ac:dyDescent="0.25">
      <c r="A213" s="537"/>
      <c r="B213" s="538" t="s">
        <v>221</v>
      </c>
      <c r="C213" s="536">
        <f t="shared" si="37"/>
        <v>0</v>
      </c>
      <c r="D213" s="528">
        <f t="shared" si="34"/>
        <v>0</v>
      </c>
      <c r="E213" s="529">
        <f t="shared" si="34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5"/>
        <v/>
      </c>
      <c r="CA213" s="58" t="str">
        <f t="shared" si="38"/>
        <v/>
      </c>
      <c r="CK213" s="60">
        <f t="shared" si="36"/>
        <v>0</v>
      </c>
    </row>
    <row r="214" spans="1:89" ht="15" customHeight="1" x14ac:dyDescent="0.25">
      <c r="A214" s="965" t="s">
        <v>222</v>
      </c>
      <c r="B214" s="724" t="s">
        <v>223</v>
      </c>
      <c r="C214" s="725">
        <f t="shared" si="37"/>
        <v>0</v>
      </c>
      <c r="D214" s="726">
        <f t="shared" si="34"/>
        <v>0</v>
      </c>
      <c r="E214" s="727">
        <f t="shared" si="34"/>
        <v>0</v>
      </c>
      <c r="F214" s="728"/>
      <c r="G214" s="54"/>
      <c r="H214" s="728"/>
      <c r="I214" s="54"/>
      <c r="J214" s="728"/>
      <c r="K214" s="54"/>
      <c r="L214" s="728"/>
      <c r="M214" s="54"/>
      <c r="N214" s="728"/>
      <c r="O214" s="54"/>
      <c r="P214" s="728"/>
      <c r="Q214" s="54"/>
      <c r="R214" s="728"/>
      <c r="S214" s="54"/>
      <c r="T214" s="728"/>
      <c r="U214" s="54"/>
      <c r="V214" s="728"/>
      <c r="W214" s="54"/>
      <c r="X214" s="728"/>
      <c r="Y214" s="54"/>
      <c r="Z214" s="728"/>
      <c r="AA214" s="54"/>
      <c r="AB214" s="728"/>
      <c r="AC214" s="54"/>
      <c r="AD214" s="728"/>
      <c r="AE214" s="54"/>
      <c r="AF214" s="728"/>
      <c r="AG214" s="65"/>
      <c r="AH214" s="729"/>
      <c r="AI214" s="314" t="str">
        <f t="shared" si="35"/>
        <v/>
      </c>
      <c r="CA214" s="58" t="str">
        <f t="shared" si="38"/>
        <v/>
      </c>
      <c r="CK214" s="60">
        <f t="shared" si="36"/>
        <v>0</v>
      </c>
    </row>
    <row r="215" spans="1:89" x14ac:dyDescent="0.25">
      <c r="A215" s="965"/>
      <c r="B215" s="538" t="s">
        <v>224</v>
      </c>
      <c r="C215" s="543">
        <f>SUM(D215:E215)</f>
        <v>0</v>
      </c>
      <c r="D215" s="544">
        <f t="shared" si="34"/>
        <v>0</v>
      </c>
      <c r="E215" s="545">
        <f t="shared" si="34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>IF(AND($C215&lt;&gt;0,AH215=""),"* No olvide ingresar la variable "&amp;AH$205&amp;""&amp;" (Digite CERO si no tiene).  ",IF(AH215&gt;$C215,"* La variable Beneficiarios no puede superar el Total Ambos Sexos. ",""))</f>
        <v/>
      </c>
      <c r="CK215" s="60">
        <f>IF(AND($C215&lt;&gt;0,AH215=""),1,IF(AH215&gt;$C215,1,0))</f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60</v>
      </c>
      <c r="B249" s="546">
        <f>SUM(CK11:CP215)</f>
        <v>0</v>
      </c>
    </row>
  </sheetData>
  <mergeCells count="160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H52" xr:uid="{3D8F6B4B-38D8-4ABE-A824-54073DDA666F}">
      <formula1>0</formula1>
      <formula2>9.99999999999999E+37</formula2>
    </dataValidation>
    <dataValidation type="whole" allowBlank="1" showInputMessage="1" showErrorMessage="1" sqref="E153:R168" xr:uid="{BEED1BC9-AA66-4CE4-AE1D-82728C260D0E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AG10 B22:B24 B26:B40 B45:B47 A8:A56 B90:B92 C71:C94 H105 A99:A105 B98:C104 CC148:CF149 F99:H104 D113:H115 B111:C111 B107:C109 Q148:BZ149 C51:C64 B53:B65 B67:C69" xr:uid="{1B73AD41-3840-4F61-B710-6FD24A964303}"/>
    <dataValidation type="whole" operator="greaterThanOrEqual" allowBlank="1" showInputMessage="1" showErrorMessage="1" error="Valor no Permitido" sqref="D101:D103 B133:D133 D111:D112 B148:H149 E53:AH53 D107:D109 D11:D53 C208:AH215 D171:I203 B143:M144 B137:I139 D122:L130 D116:W118 D56:I98" xr:uid="{F34BA76E-59E4-4CF9-9113-021B7039AD9E}">
      <formula1>0</formula1>
    </dataValidation>
    <dataValidation type="whole" operator="greaterThanOrEqual" allowBlank="1" showInputMessage="1" showErrorMessage="1" sqref="D153:D168 E107:H109 E111:H112" xr:uid="{ED6ECB1E-6D2B-4DB8-BB55-676CB336029C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DA499-4DE6-488B-9E75-8F57DDD9E8C9}">
  <dimension ref="A1:CS249"/>
  <sheetViews>
    <sheetView workbookViewId="0">
      <selection activeCell="A4" sqref="A4:XFD4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",[5]NOMBRE!B2, " (",[5]NOMBRE!C2,[5]NOMBRE!D2,[5]NOMBRE!E2,[5]NOMBRE!F2,[5]NOMBRE!G2,")")</f>
        <v>COMUNA: LINARES (07401)</v>
      </c>
    </row>
    <row r="3" spans="1:96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96" x14ac:dyDescent="0.25">
      <c r="A4" s="1" t="str">
        <f>CONCATENATE("MES: ",[5]NOMBRE!B6, " (",[5]NOMBRE!C6,[5]NOMBRE!D6,")")</f>
        <v>MES: ABRIL (04)</v>
      </c>
    </row>
    <row r="5" spans="1:96" x14ac:dyDescent="0.25">
      <c r="A5" s="1" t="str">
        <f>CONCATENATE("AÑO: ",[5]NOMBRE!B7)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966" t="s">
        <v>3</v>
      </c>
      <c r="B9" s="10"/>
      <c r="C9" s="967"/>
      <c r="D9" s="968" t="s">
        <v>4</v>
      </c>
      <c r="E9" s="906" t="s">
        <v>5</v>
      </c>
      <c r="F9" s="969"/>
      <c r="G9" s="969"/>
      <c r="H9" s="969"/>
      <c r="I9" s="970"/>
      <c r="J9" s="907" t="s">
        <v>6</v>
      </c>
      <c r="K9" s="971"/>
      <c r="L9" s="971"/>
      <c r="M9" s="971"/>
      <c r="N9" s="971"/>
      <c r="O9" s="971"/>
      <c r="P9" s="971"/>
      <c r="Q9" s="971"/>
      <c r="R9" s="971"/>
      <c r="S9" s="971"/>
      <c r="T9" s="971"/>
      <c r="U9" s="971"/>
      <c r="V9" s="971"/>
      <c r="W9" s="971"/>
      <c r="X9" s="908"/>
      <c r="Y9" s="971" t="s">
        <v>7</v>
      </c>
      <c r="Z9" s="971"/>
      <c r="AA9" s="908"/>
      <c r="AB9" s="972" t="s">
        <v>8</v>
      </c>
      <c r="AC9" s="973" t="s">
        <v>9</v>
      </c>
      <c r="AD9" s="973" t="s">
        <v>10</v>
      </c>
      <c r="AE9" s="974" t="s">
        <v>11</v>
      </c>
      <c r="AF9" s="969" t="s">
        <v>12</v>
      </c>
      <c r="AG9" s="970"/>
      <c r="AH9" s="975" t="s">
        <v>13</v>
      </c>
      <c r="AI9" s="975" t="s">
        <v>14</v>
      </c>
    </row>
    <row r="10" spans="1:96" s="23" customFormat="1" ht="30" customHeight="1" x14ac:dyDescent="0.15">
      <c r="A10" s="24"/>
      <c r="B10" s="25"/>
      <c r="C10" s="26"/>
      <c r="D10" s="27"/>
      <c r="E10" s="976" t="s">
        <v>15</v>
      </c>
      <c r="F10" s="977" t="s">
        <v>16</v>
      </c>
      <c r="G10" s="977" t="s">
        <v>17</v>
      </c>
      <c r="H10" s="745" t="s">
        <v>18</v>
      </c>
      <c r="I10" s="746" t="s">
        <v>19</v>
      </c>
      <c r="J10" s="962" t="s">
        <v>20</v>
      </c>
      <c r="K10" s="745" t="s">
        <v>21</v>
      </c>
      <c r="L10" s="745" t="s">
        <v>22</v>
      </c>
      <c r="M10" s="745" t="s">
        <v>23</v>
      </c>
      <c r="N10" s="745" t="s">
        <v>24</v>
      </c>
      <c r="O10" s="745" t="s">
        <v>25</v>
      </c>
      <c r="P10" s="745" t="s">
        <v>26</v>
      </c>
      <c r="Q10" s="745" t="s">
        <v>27</v>
      </c>
      <c r="R10" s="745" t="s">
        <v>28</v>
      </c>
      <c r="S10" s="745" t="s">
        <v>29</v>
      </c>
      <c r="T10" s="745" t="s">
        <v>30</v>
      </c>
      <c r="U10" s="745" t="s">
        <v>31</v>
      </c>
      <c r="V10" s="745" t="s">
        <v>32</v>
      </c>
      <c r="W10" s="745" t="s">
        <v>33</v>
      </c>
      <c r="X10" s="748" t="s">
        <v>34</v>
      </c>
      <c r="Y10" s="911" t="s">
        <v>35</v>
      </c>
      <c r="Z10" s="978" t="s">
        <v>36</v>
      </c>
      <c r="AA10" s="748" t="s">
        <v>37</v>
      </c>
      <c r="AB10" s="36"/>
      <c r="AC10" s="37"/>
      <c r="AD10" s="37"/>
      <c r="AE10" s="38"/>
      <c r="AF10" s="962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979" t="s">
        <v>40</v>
      </c>
      <c r="B11" s="980" t="s">
        <v>41</v>
      </c>
      <c r="C11" s="981"/>
      <c r="D11" s="982">
        <f>SUM(E11:G11)</f>
        <v>0</v>
      </c>
      <c r="E11" s="983"/>
      <c r="F11" s="984"/>
      <c r="G11" s="984"/>
      <c r="H11" s="985"/>
      <c r="I11" s="986"/>
      <c r="J11" s="985"/>
      <c r="K11" s="987"/>
      <c r="L11" s="987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9"/>
      <c r="Z11" s="987"/>
      <c r="AA11" s="990"/>
      <c r="AB11" s="991"/>
      <c r="AC11" s="53"/>
      <c r="AD11" s="53"/>
      <c r="AE11" s="54"/>
      <c r="AF11" s="728"/>
      <c r="AG11" s="729"/>
      <c r="AH11" s="729"/>
      <c r="AI11" s="729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979" t="s">
        <v>42</v>
      </c>
      <c r="C12" s="764" t="s">
        <v>43</v>
      </c>
      <c r="D12" s="765">
        <f>SUM(E12:X12)</f>
        <v>0</v>
      </c>
      <c r="E12" s="728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766"/>
      <c r="Z12" s="66"/>
      <c r="AA12" s="67"/>
      <c r="AB12" s="767"/>
      <c r="AC12" s="53"/>
      <c r="AD12" s="53"/>
      <c r="AE12" s="54"/>
      <c r="AF12" s="728"/>
      <c r="AG12" s="729"/>
      <c r="AH12" s="729"/>
      <c r="AI12" s="729"/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s="79"/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s="86"/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s="98"/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s="79"/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s="86"/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s="86"/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s="117"/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992" t="s">
        <v>51</v>
      </c>
      <c r="C20" s="769" t="s">
        <v>52</v>
      </c>
      <c r="D20" s="765">
        <f t="shared" si="13"/>
        <v>0</v>
      </c>
      <c r="E20" s="125"/>
      <c r="F20" s="126"/>
      <c r="G20" s="126"/>
      <c r="H20" s="126"/>
      <c r="I20" s="127"/>
      <c r="J20" s="770"/>
      <c r="K20" s="53"/>
      <c r="L20" s="53"/>
      <c r="M20" s="771"/>
      <c r="N20" s="771"/>
      <c r="O20" s="771"/>
      <c r="P20" s="771"/>
      <c r="Q20" s="771"/>
      <c r="R20" s="771"/>
      <c r="S20" s="771"/>
      <c r="T20" s="771"/>
      <c r="U20" s="771"/>
      <c r="V20" s="771"/>
      <c r="W20" s="771"/>
      <c r="X20" s="771"/>
      <c r="Y20" s="767"/>
      <c r="Z20" s="53"/>
      <c r="AA20" s="65"/>
      <c r="AB20" s="767"/>
      <c r="AC20" s="53"/>
      <c r="AD20" s="53"/>
      <c r="AE20" s="54"/>
      <c r="AF20" s="728"/>
      <c r="AG20" s="729"/>
      <c r="AH20" s="729"/>
      <c r="AI20" s="729"/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s="117"/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771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s="79"/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21</v>
      </c>
      <c r="E23" s="125"/>
      <c r="F23" s="126"/>
      <c r="G23" s="126"/>
      <c r="H23" s="126"/>
      <c r="I23" s="127"/>
      <c r="J23" s="138"/>
      <c r="K23" s="139">
        <v>1</v>
      </c>
      <c r="L23" s="139">
        <v>5</v>
      </c>
      <c r="M23" s="139">
        <v>6</v>
      </c>
      <c r="N23" s="139">
        <v>4</v>
      </c>
      <c r="O23" s="139">
        <v>4</v>
      </c>
      <c r="P23" s="139"/>
      <c r="Q23" s="139">
        <v>1</v>
      </c>
      <c r="R23" s="139"/>
      <c r="S23" s="139"/>
      <c r="T23" s="140"/>
      <c r="U23" s="140"/>
      <c r="V23" s="140"/>
      <c r="W23" s="140"/>
      <c r="X23" s="140"/>
      <c r="Y23" s="141">
        <v>21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s="145"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968" t="s">
        <v>56</v>
      </c>
      <c r="C24" s="772" t="s">
        <v>57</v>
      </c>
      <c r="D24" s="982">
        <f>SUM(J24:S24)</f>
        <v>8</v>
      </c>
      <c r="E24" s="773"/>
      <c r="F24" s="149"/>
      <c r="G24" s="149"/>
      <c r="H24" s="149"/>
      <c r="I24" s="774"/>
      <c r="J24" s="770"/>
      <c r="K24" s="984">
        <v>1</v>
      </c>
      <c r="L24" s="984">
        <v>3</v>
      </c>
      <c r="M24" s="984">
        <v>4</v>
      </c>
      <c r="N24" s="984"/>
      <c r="O24" s="984"/>
      <c r="P24" s="984"/>
      <c r="Q24" s="984"/>
      <c r="R24" s="984"/>
      <c r="S24" s="984"/>
      <c r="T24" s="775"/>
      <c r="U24" s="775"/>
      <c r="V24" s="775"/>
      <c r="W24" s="775"/>
      <c r="X24" s="775"/>
      <c r="Y24" s="767">
        <v>8</v>
      </c>
      <c r="Z24" s="53">
        <v>0</v>
      </c>
      <c r="AA24" s="993">
        <v>0</v>
      </c>
      <c r="AB24" s="767">
        <v>0</v>
      </c>
      <c r="AC24" s="53">
        <v>0</v>
      </c>
      <c r="AD24" s="53">
        <v>0</v>
      </c>
      <c r="AE24" s="152"/>
      <c r="AF24" s="728">
        <v>0</v>
      </c>
      <c r="AG24" s="729">
        <v>0</v>
      </c>
      <c r="AH24" s="729">
        <v>0</v>
      </c>
      <c r="AI24" s="729"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13</v>
      </c>
      <c r="E25" s="154"/>
      <c r="F25" s="155"/>
      <c r="G25" s="155"/>
      <c r="H25" s="155"/>
      <c r="I25" s="156"/>
      <c r="J25" s="118"/>
      <c r="K25" s="116">
        <v>0</v>
      </c>
      <c r="L25" s="116">
        <v>2</v>
      </c>
      <c r="M25" s="116">
        <v>2</v>
      </c>
      <c r="N25" s="116">
        <v>4</v>
      </c>
      <c r="O25" s="116">
        <v>4</v>
      </c>
      <c r="P25" s="116"/>
      <c r="Q25" s="116">
        <v>1</v>
      </c>
      <c r="R25" s="116"/>
      <c r="S25" s="116"/>
      <c r="T25" s="157"/>
      <c r="U25" s="157"/>
      <c r="V25" s="157"/>
      <c r="W25" s="157"/>
      <c r="X25" s="157"/>
      <c r="Y25" s="158">
        <v>13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s="117"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s="98"/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992" t="s">
        <v>60</v>
      </c>
      <c r="C27" s="994" t="s">
        <v>61</v>
      </c>
      <c r="D27" s="982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767"/>
      <c r="AC27" s="53"/>
      <c r="AD27" s="53"/>
      <c r="AE27" s="172"/>
      <c r="AF27" s="728"/>
      <c r="AG27" s="729"/>
      <c r="AH27" s="729"/>
      <c r="AI27" s="729"/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s="86"/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s="98"/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992" t="s">
        <v>64</v>
      </c>
      <c r="C30" s="764" t="s">
        <v>65</v>
      </c>
      <c r="D30" s="765">
        <f>SUM(E30:H30)</f>
        <v>0</v>
      </c>
      <c r="E30" s="728"/>
      <c r="F30" s="53"/>
      <c r="G30" s="53"/>
      <c r="H30" s="53"/>
      <c r="I30" s="774"/>
      <c r="J30" s="778"/>
      <c r="K30" s="149"/>
      <c r="L30" s="149"/>
      <c r="M30" s="775"/>
      <c r="N30" s="775"/>
      <c r="O30" s="775"/>
      <c r="P30" s="775"/>
      <c r="Q30" s="775"/>
      <c r="R30" s="775"/>
      <c r="S30" s="775"/>
      <c r="T30" s="775"/>
      <c r="U30" s="775"/>
      <c r="V30" s="775"/>
      <c r="W30" s="775"/>
      <c r="X30" s="775"/>
      <c r="Y30" s="995"/>
      <c r="Z30" s="987"/>
      <c r="AA30" s="990"/>
      <c r="AB30" s="767"/>
      <c r="AC30" s="53"/>
      <c r="AD30" s="53"/>
      <c r="AE30" s="54"/>
      <c r="AF30" s="728"/>
      <c r="AG30" s="729"/>
      <c r="AH30" s="729"/>
      <c r="AI30" s="729"/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s="86"/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s="117"/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920" t="s">
        <v>67</v>
      </c>
      <c r="C33" s="996"/>
      <c r="D33" s="997">
        <f>SUM(E33:X33)</f>
        <v>0</v>
      </c>
      <c r="E33" s="998"/>
      <c r="F33" s="784"/>
      <c r="G33" s="784"/>
      <c r="H33" s="784"/>
      <c r="I33" s="999"/>
      <c r="J33" s="923"/>
      <c r="K33" s="784"/>
      <c r="L33" s="784"/>
      <c r="M33" s="787"/>
      <c r="N33" s="787"/>
      <c r="O33" s="787"/>
      <c r="P33" s="787"/>
      <c r="Q33" s="787"/>
      <c r="R33" s="787"/>
      <c r="S33" s="787"/>
      <c r="T33" s="787"/>
      <c r="U33" s="787"/>
      <c r="V33" s="787"/>
      <c r="W33" s="787"/>
      <c r="X33" s="787"/>
      <c r="Y33" s="788"/>
      <c r="Z33" s="784"/>
      <c r="AA33" s="789"/>
      <c r="AB33" s="788"/>
      <c r="AC33" s="784"/>
      <c r="AD33" s="784"/>
      <c r="AE33" s="790"/>
      <c r="AF33" s="998"/>
      <c r="AG33" s="999"/>
      <c r="AH33" s="999"/>
      <c r="AI33" s="999"/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s="79"/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965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s="86"/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791" t="s">
        <v>71</v>
      </c>
      <c r="C36" s="791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s="86"/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s="86"/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s="86"/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s="145"/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992" t="s">
        <v>75</v>
      </c>
      <c r="C40" s="792" t="s">
        <v>76</v>
      </c>
      <c r="D40" s="765">
        <f>SUM(U40:X40)</f>
        <v>0</v>
      </c>
      <c r="E40" s="773"/>
      <c r="F40" s="149"/>
      <c r="G40" s="149"/>
      <c r="H40" s="149"/>
      <c r="I40" s="774"/>
      <c r="J40" s="778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771"/>
      <c r="V40" s="771"/>
      <c r="W40" s="771"/>
      <c r="X40" s="771"/>
      <c r="Y40" s="793"/>
      <c r="Z40" s="149"/>
      <c r="AA40" s="206"/>
      <c r="AB40" s="85"/>
      <c r="AC40" s="82"/>
      <c r="AD40" s="82"/>
      <c r="AE40" s="83"/>
      <c r="AF40" s="81"/>
      <c r="AG40" s="86"/>
      <c r="AH40" s="86"/>
      <c r="AI40" s="86"/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s="86"/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s="86"/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s="86"/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s="220"/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794" t="s">
        <v>81</v>
      </c>
      <c r="C45" s="795"/>
      <c r="D45" s="765">
        <f>SUM(E45:X45)</f>
        <v>0</v>
      </c>
      <c r="E45" s="728"/>
      <c r="F45" s="53"/>
      <c r="G45" s="53"/>
      <c r="H45" s="53"/>
      <c r="I45" s="729"/>
      <c r="J45" s="770"/>
      <c r="K45" s="53"/>
      <c r="L45" s="53"/>
      <c r="M45" s="771"/>
      <c r="N45" s="771"/>
      <c r="O45" s="771"/>
      <c r="P45" s="771"/>
      <c r="Q45" s="771"/>
      <c r="R45" s="771"/>
      <c r="S45" s="771"/>
      <c r="T45" s="771"/>
      <c r="U45" s="771"/>
      <c r="V45" s="771"/>
      <c r="W45" s="771"/>
      <c r="X45" s="771"/>
      <c r="Y45" s="793"/>
      <c r="Z45" s="149"/>
      <c r="AA45" s="206"/>
      <c r="AB45" s="767"/>
      <c r="AC45" s="53"/>
      <c r="AD45" s="53"/>
      <c r="AE45" s="54"/>
      <c r="AF45" s="728"/>
      <c r="AG45" s="729"/>
      <c r="AH45" s="729"/>
      <c r="AI45" s="729"/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s="117"/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1000" t="s">
        <v>83</v>
      </c>
      <c r="C47" s="797" t="s">
        <v>84</v>
      </c>
      <c r="D47" s="70">
        <f>SUM(K47:X47)</f>
        <v>0</v>
      </c>
      <c r="E47" s="773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793"/>
      <c r="Z47" s="149"/>
      <c r="AA47" s="206"/>
      <c r="AB47" s="767"/>
      <c r="AC47" s="53"/>
      <c r="AD47" s="53"/>
      <c r="AE47" s="54"/>
      <c r="AF47" s="728"/>
      <c r="AG47" s="729"/>
      <c r="AH47" s="729"/>
      <c r="AI47" s="729"/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s="86"/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s="86"/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s="117"/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1000" t="s">
        <v>88</v>
      </c>
      <c r="C51" s="769" t="s">
        <v>52</v>
      </c>
      <c r="D51" s="765">
        <f>SUM(E51:X51)</f>
        <v>0</v>
      </c>
      <c r="E51" s="728"/>
      <c r="F51" s="53"/>
      <c r="G51" s="53"/>
      <c r="H51" s="53"/>
      <c r="I51" s="729"/>
      <c r="J51" s="728"/>
      <c r="K51" s="53"/>
      <c r="L51" s="53"/>
      <c r="M51" s="771"/>
      <c r="N51" s="771"/>
      <c r="O51" s="771"/>
      <c r="P51" s="771"/>
      <c r="Q51" s="771"/>
      <c r="R51" s="771"/>
      <c r="S51" s="771"/>
      <c r="T51" s="771"/>
      <c r="U51" s="771"/>
      <c r="V51" s="771"/>
      <c r="W51" s="771"/>
      <c r="X51" s="65"/>
      <c r="Y51" s="85"/>
      <c r="Z51" s="82"/>
      <c r="AA51" s="74"/>
      <c r="AB51" s="798"/>
      <c r="AC51" s="53"/>
      <c r="AD51" s="53"/>
      <c r="AE51" s="54"/>
      <c r="AF51" s="728"/>
      <c r="AG51" s="729"/>
      <c r="AH51" s="729"/>
      <c r="AI51" s="729"/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20"/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925" t="s">
        <v>4</v>
      </c>
      <c r="C53" s="1001"/>
      <c r="D53" s="997">
        <f>SUM(E53:X53)</f>
        <v>42</v>
      </c>
      <c r="E53" s="1002">
        <f>SUM(E11:E52)</f>
        <v>0</v>
      </c>
      <c r="F53" s="802">
        <f t="shared" ref="F53:AI53" si="16">SUM(F11:F52)</f>
        <v>0</v>
      </c>
      <c r="G53" s="802">
        <f t="shared" si="16"/>
        <v>0</v>
      </c>
      <c r="H53" s="802">
        <f t="shared" si="16"/>
        <v>0</v>
      </c>
      <c r="I53" s="1003">
        <f>SUM(I11:I52)</f>
        <v>0</v>
      </c>
      <c r="J53" s="927">
        <f t="shared" si="16"/>
        <v>0</v>
      </c>
      <c r="K53" s="802">
        <f t="shared" si="16"/>
        <v>2</v>
      </c>
      <c r="L53" s="802">
        <f t="shared" si="16"/>
        <v>10</v>
      </c>
      <c r="M53" s="805">
        <f t="shared" si="16"/>
        <v>12</v>
      </c>
      <c r="N53" s="805">
        <f t="shared" si="16"/>
        <v>8</v>
      </c>
      <c r="O53" s="805">
        <f t="shared" si="16"/>
        <v>8</v>
      </c>
      <c r="P53" s="805">
        <f t="shared" si="16"/>
        <v>0</v>
      </c>
      <c r="Q53" s="805">
        <f t="shared" si="16"/>
        <v>2</v>
      </c>
      <c r="R53" s="805">
        <f t="shared" si="16"/>
        <v>0</v>
      </c>
      <c r="S53" s="805">
        <f t="shared" si="16"/>
        <v>0</v>
      </c>
      <c r="T53" s="805">
        <f t="shared" si="16"/>
        <v>0</v>
      </c>
      <c r="U53" s="805">
        <f t="shared" si="16"/>
        <v>0</v>
      </c>
      <c r="V53" s="805">
        <f t="shared" si="16"/>
        <v>0</v>
      </c>
      <c r="W53" s="805">
        <f t="shared" si="16"/>
        <v>0</v>
      </c>
      <c r="X53" s="805">
        <f t="shared" si="16"/>
        <v>0</v>
      </c>
      <c r="Y53" s="806">
        <f t="shared" si="16"/>
        <v>42</v>
      </c>
      <c r="Z53" s="802">
        <f t="shared" si="16"/>
        <v>0</v>
      </c>
      <c r="AA53" s="807">
        <f t="shared" si="16"/>
        <v>0</v>
      </c>
      <c r="AB53" s="806">
        <f t="shared" si="16"/>
        <v>0</v>
      </c>
      <c r="AC53" s="248">
        <f>SUM(AC11:AC52)</f>
        <v>0</v>
      </c>
      <c r="AD53" s="802">
        <f t="shared" si="16"/>
        <v>0</v>
      </c>
      <c r="AE53" s="808">
        <f t="shared" si="16"/>
        <v>0</v>
      </c>
      <c r="AF53" s="1002">
        <f t="shared" si="16"/>
        <v>0</v>
      </c>
      <c r="AG53" s="1003">
        <f>SUM(AG11:AG52)</f>
        <v>0</v>
      </c>
      <c r="AH53" s="1003">
        <f t="shared" ref="AH53" si="17">SUM(AH11:AH52)</f>
        <v>0</v>
      </c>
      <c r="AI53" s="1003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906" t="s">
        <v>3</v>
      </c>
      <c r="B55" s="969"/>
      <c r="C55" s="970"/>
      <c r="D55" s="1004" t="s">
        <v>4</v>
      </c>
      <c r="E55" s="976" t="s">
        <v>90</v>
      </c>
      <c r="F55" s="745" t="s">
        <v>91</v>
      </c>
      <c r="G55" s="745" t="s">
        <v>92</v>
      </c>
      <c r="H55" s="748" t="s">
        <v>93</v>
      </c>
      <c r="I55" s="810" t="s">
        <v>94</v>
      </c>
    </row>
    <row r="56" spans="1:96" ht="15" customHeight="1" x14ac:dyDescent="0.25">
      <c r="A56" s="967" t="s">
        <v>40</v>
      </c>
      <c r="B56" s="980" t="s">
        <v>41</v>
      </c>
      <c r="C56" s="981"/>
      <c r="D56" s="982">
        <f t="shared" ref="D56:D91" si="18">SUM(E56:H56)</f>
        <v>0</v>
      </c>
      <c r="E56" s="983"/>
      <c r="F56" s="984"/>
      <c r="G56" s="984"/>
      <c r="H56" s="1005"/>
      <c r="I56" s="1006"/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979" t="s">
        <v>42</v>
      </c>
      <c r="C57" s="764" t="s">
        <v>43</v>
      </c>
      <c r="D57" s="982">
        <f t="shared" si="18"/>
        <v>0</v>
      </c>
      <c r="E57" s="728"/>
      <c r="F57" s="53"/>
      <c r="G57" s="53"/>
      <c r="H57" s="771"/>
      <c r="I57" s="813"/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81"/>
      <c r="F59" s="82"/>
      <c r="G59" s="82"/>
      <c r="H59" s="110"/>
      <c r="I59" s="258"/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90"/>
      <c r="F60" s="91"/>
      <c r="G60" s="91"/>
      <c r="H60" s="225"/>
      <c r="I60" s="259"/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71"/>
      <c r="F61" s="72"/>
      <c r="G61" s="72"/>
      <c r="H61" s="103"/>
      <c r="I61" s="260"/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81"/>
      <c r="F62" s="82"/>
      <c r="G62" s="82"/>
      <c r="H62" s="110"/>
      <c r="I62" s="258"/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81"/>
      <c r="F63" s="82"/>
      <c r="G63" s="82"/>
      <c r="H63" s="110"/>
      <c r="I63" s="258"/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144"/>
      <c r="F64" s="139"/>
      <c r="G64" s="139"/>
      <c r="H64" s="203"/>
      <c r="I64" s="261"/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968" t="s">
        <v>95</v>
      </c>
      <c r="C65" s="814" t="s">
        <v>96</v>
      </c>
      <c r="D65" s="982">
        <f t="shared" si="18"/>
        <v>0</v>
      </c>
      <c r="E65" s="728"/>
      <c r="F65" s="53"/>
      <c r="G65" s="53"/>
      <c r="H65" s="771"/>
      <c r="I65" s="813"/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219"/>
      <c r="F67" s="217"/>
      <c r="G67" s="217"/>
      <c r="H67" s="215"/>
      <c r="I67" s="265"/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21</v>
      </c>
      <c r="E68" s="144">
        <v>21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1007" t="s">
        <v>56</v>
      </c>
      <c r="C69" s="772" t="s">
        <v>57</v>
      </c>
      <c r="D69" s="765">
        <f t="shared" si="18"/>
        <v>8</v>
      </c>
      <c r="E69" s="728">
        <v>8</v>
      </c>
      <c r="F69" s="53">
        <v>0</v>
      </c>
      <c r="G69" s="53">
        <v>0</v>
      </c>
      <c r="H69" s="771">
        <v>0</v>
      </c>
      <c r="I69" s="813"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1007"/>
      <c r="C70" s="153" t="s">
        <v>58</v>
      </c>
      <c r="D70" s="114">
        <f t="shared" si="18"/>
        <v>13</v>
      </c>
      <c r="E70" s="115">
        <v>13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219"/>
      <c r="F71" s="217"/>
      <c r="G71" s="217"/>
      <c r="H71" s="215"/>
      <c r="I71" s="265"/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992" t="s">
        <v>60</v>
      </c>
      <c r="C72" s="994" t="s">
        <v>61</v>
      </c>
      <c r="D72" s="765">
        <f t="shared" si="18"/>
        <v>0</v>
      </c>
      <c r="E72" s="770"/>
      <c r="F72" s="53"/>
      <c r="G72" s="53"/>
      <c r="H72" s="771"/>
      <c r="I72" s="813"/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109"/>
      <c r="F73" s="82"/>
      <c r="G73" s="82"/>
      <c r="H73" s="110"/>
      <c r="I73" s="258"/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118"/>
      <c r="F74" s="116"/>
      <c r="G74" s="116"/>
      <c r="H74" s="119"/>
      <c r="I74" s="264"/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992" t="s">
        <v>64</v>
      </c>
      <c r="C75" s="764" t="s">
        <v>65</v>
      </c>
      <c r="D75" s="982">
        <f t="shared" si="18"/>
        <v>0</v>
      </c>
      <c r="E75" s="728"/>
      <c r="F75" s="53"/>
      <c r="G75" s="53"/>
      <c r="H75" s="771"/>
      <c r="I75" s="813"/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81"/>
      <c r="F76" s="82"/>
      <c r="G76" s="82"/>
      <c r="H76" s="110"/>
      <c r="I76" s="258"/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115"/>
      <c r="F77" s="116"/>
      <c r="G77" s="116"/>
      <c r="H77" s="119"/>
      <c r="I77" s="264"/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920" t="s">
        <v>67</v>
      </c>
      <c r="C78" s="996"/>
      <c r="D78" s="997">
        <f t="shared" si="18"/>
        <v>0</v>
      </c>
      <c r="E78" s="998"/>
      <c r="F78" s="784"/>
      <c r="G78" s="784"/>
      <c r="H78" s="787"/>
      <c r="I78" s="816"/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71"/>
      <c r="F79" s="72"/>
      <c r="G79" s="72"/>
      <c r="H79" s="103"/>
      <c r="I79" s="260"/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965"/>
      <c r="C80" s="88" t="s">
        <v>70</v>
      </c>
      <c r="D80" s="137">
        <f t="shared" si="18"/>
        <v>0</v>
      </c>
      <c r="E80" s="81"/>
      <c r="F80" s="82"/>
      <c r="G80" s="82"/>
      <c r="H80" s="110"/>
      <c r="I80" s="258"/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791" t="s">
        <v>71</v>
      </c>
      <c r="C81" s="791"/>
      <c r="D81" s="137">
        <f t="shared" si="18"/>
        <v>0</v>
      </c>
      <c r="E81" s="81"/>
      <c r="F81" s="82"/>
      <c r="G81" s="82"/>
      <c r="H81" s="110"/>
      <c r="I81" s="258"/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144"/>
      <c r="F83" s="139"/>
      <c r="G83" s="139"/>
      <c r="H83" s="203"/>
      <c r="I83" s="261"/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144"/>
      <c r="F84" s="139"/>
      <c r="G84" s="139"/>
      <c r="H84" s="203"/>
      <c r="I84" s="261"/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992" t="s">
        <v>75</v>
      </c>
      <c r="C85" s="792" t="s">
        <v>76</v>
      </c>
      <c r="D85" s="982">
        <f t="shared" si="18"/>
        <v>0</v>
      </c>
      <c r="E85" s="728"/>
      <c r="F85" s="53"/>
      <c r="G85" s="53"/>
      <c r="H85" s="771"/>
      <c r="I85" s="813"/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81"/>
      <c r="F86" s="82"/>
      <c r="G86" s="82"/>
      <c r="H86" s="110"/>
      <c r="I86" s="258"/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144"/>
      <c r="F87" s="139"/>
      <c r="G87" s="139"/>
      <c r="H87" s="203"/>
      <c r="I87" s="261"/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144"/>
      <c r="F88" s="139"/>
      <c r="G88" s="139"/>
      <c r="H88" s="203"/>
      <c r="I88" s="261"/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144"/>
      <c r="F89" s="139"/>
      <c r="G89" s="139"/>
      <c r="H89" s="203"/>
      <c r="I89" s="261"/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794" t="s">
        <v>81</v>
      </c>
      <c r="C90" s="795"/>
      <c r="D90" s="765">
        <f t="shared" si="18"/>
        <v>0</v>
      </c>
      <c r="E90" s="728"/>
      <c r="F90" s="53"/>
      <c r="G90" s="53"/>
      <c r="H90" s="817"/>
      <c r="I90" s="813"/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90"/>
      <c r="F91" s="91"/>
      <c r="G91" s="91"/>
      <c r="H91" s="272"/>
      <c r="I91" s="259"/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1000" t="s">
        <v>83</v>
      </c>
      <c r="C92" s="797" t="s">
        <v>84</v>
      </c>
      <c r="D92" s="765">
        <f>SUM(E92:H92)</f>
        <v>0</v>
      </c>
      <c r="E92" s="728"/>
      <c r="F92" s="53"/>
      <c r="G92" s="53"/>
      <c r="H92" s="817"/>
      <c r="I92" s="813"/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818" t="s">
        <v>88</v>
      </c>
      <c r="C96" s="814" t="s">
        <v>96</v>
      </c>
      <c r="D96" s="765">
        <f t="shared" ref="D96:D97" si="22">SUM(E96:H96)</f>
        <v>0</v>
      </c>
      <c r="E96" s="728"/>
      <c r="F96" s="770"/>
      <c r="G96" s="770"/>
      <c r="H96" s="817"/>
      <c r="I96" s="813"/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115"/>
      <c r="F97" s="118"/>
      <c r="G97" s="118"/>
      <c r="H97" s="276"/>
      <c r="I97" s="264"/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930" t="s">
        <v>4</v>
      </c>
      <c r="C98" s="1008"/>
      <c r="D98" s="997">
        <f>SUM(E98:H98)</f>
        <v>42</v>
      </c>
      <c r="E98" s="1002">
        <f>SUM(E56:E97)</f>
        <v>42</v>
      </c>
      <c r="F98" s="1002">
        <f t="shared" ref="F98:I98" si="23">SUM(F56:F97)</f>
        <v>0</v>
      </c>
      <c r="G98" s="1002">
        <f t="shared" si="23"/>
        <v>0</v>
      </c>
      <c r="H98" s="1002">
        <f t="shared" si="23"/>
        <v>0</v>
      </c>
      <c r="I98" s="1002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906" t="s">
        <v>98</v>
      </c>
      <c r="B100" s="969"/>
      <c r="C100" s="970"/>
      <c r="D100" s="1004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821" t="s">
        <v>100</v>
      </c>
      <c r="B101" s="822"/>
      <c r="C101" s="823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1009" t="s">
        <v>103</v>
      </c>
      <c r="B104" s="1010"/>
      <c r="C104" s="1011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967"/>
      <c r="D105" s="298" t="s">
        <v>105</v>
      </c>
      <c r="E105" s="1007" t="s">
        <v>106</v>
      </c>
      <c r="F105" s="1007"/>
      <c r="G105" s="1012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1013" t="s">
        <v>108</v>
      </c>
      <c r="F106" s="829" t="s">
        <v>109</v>
      </c>
      <c r="G106" s="933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831" t="s">
        <v>111</v>
      </c>
      <c r="B107" s="832"/>
      <c r="C107" s="833"/>
      <c r="D107" s="834">
        <f>SUM(E107:G107)</f>
        <v>0</v>
      </c>
      <c r="E107" s="835"/>
      <c r="F107" s="311"/>
      <c r="G107" s="836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934" t="s">
        <v>114</v>
      </c>
      <c r="B110" s="1014"/>
      <c r="C110" s="1014"/>
      <c r="D110" s="1014"/>
      <c r="E110" s="1014"/>
      <c r="F110" s="1014"/>
      <c r="G110" s="935"/>
      <c r="H110" s="1015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841" t="s">
        <v>115</v>
      </c>
      <c r="B111" s="842"/>
      <c r="C111" s="843"/>
      <c r="D111" s="336">
        <f>SUM(E111:G111)</f>
        <v>0</v>
      </c>
      <c r="E111" s="835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1009" t="s">
        <v>117</v>
      </c>
      <c r="B113" s="1010"/>
      <c r="C113" s="1011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966" t="s">
        <v>118</v>
      </c>
      <c r="B114" s="10"/>
      <c r="C114" s="967"/>
      <c r="D114" s="1007" t="s">
        <v>105</v>
      </c>
      <c r="E114" s="970" t="s">
        <v>107</v>
      </c>
      <c r="F114" s="906" t="s">
        <v>119</v>
      </c>
      <c r="G114" s="970"/>
      <c r="H114" s="936" t="s">
        <v>6</v>
      </c>
      <c r="I114" s="1016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937"/>
      <c r="V114" s="1017" t="s">
        <v>7</v>
      </c>
      <c r="W114" s="967" t="s">
        <v>120</v>
      </c>
    </row>
    <row r="115" spans="1:91" s="23" customFormat="1" ht="23.25" customHeight="1" x14ac:dyDescent="0.15">
      <c r="A115" s="24"/>
      <c r="B115" s="25"/>
      <c r="C115" s="26"/>
      <c r="D115" s="1007"/>
      <c r="E115" s="970"/>
      <c r="F115" s="962" t="s">
        <v>121</v>
      </c>
      <c r="G115" s="746" t="s">
        <v>16</v>
      </c>
      <c r="H115" s="911" t="s">
        <v>122</v>
      </c>
      <c r="I115" s="745" t="s">
        <v>123</v>
      </c>
      <c r="J115" s="848" t="s">
        <v>124</v>
      </c>
      <c r="K115" s="848" t="s">
        <v>20</v>
      </c>
      <c r="L115" s="848" t="s">
        <v>21</v>
      </c>
      <c r="M115" s="848" t="s">
        <v>22</v>
      </c>
      <c r="N115" s="848" t="s">
        <v>23</v>
      </c>
      <c r="O115" s="848" t="s">
        <v>24</v>
      </c>
      <c r="P115" s="848" t="s">
        <v>25</v>
      </c>
      <c r="Q115" s="848" t="s">
        <v>26</v>
      </c>
      <c r="R115" s="848" t="s">
        <v>27</v>
      </c>
      <c r="S115" s="848" t="s">
        <v>28</v>
      </c>
      <c r="T115" s="848" t="s">
        <v>29</v>
      </c>
      <c r="U115" s="849" t="s">
        <v>30</v>
      </c>
      <c r="V115" s="349"/>
      <c r="W115" s="26"/>
    </row>
    <row r="116" spans="1:91" s="23" customFormat="1" ht="15" customHeight="1" x14ac:dyDescent="0.15">
      <c r="A116" s="850" t="s">
        <v>125</v>
      </c>
      <c r="B116" s="851"/>
      <c r="C116" s="852"/>
      <c r="D116" s="853"/>
      <c r="E116" s="854">
        <f>+F116+G116+H116+I116+J116+K116+L116+M116+N116+O116+P116+Q116+R116+S116+T116+U116</f>
        <v>0</v>
      </c>
      <c r="F116" s="835"/>
      <c r="G116" s="855"/>
      <c r="H116" s="856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857"/>
      <c r="W116" s="855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1009" t="s">
        <v>128</v>
      </c>
      <c r="B119" s="1011"/>
      <c r="C119" s="1011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967"/>
      <c r="D120" s="1007" t="s">
        <v>130</v>
      </c>
      <c r="E120" s="907" t="s">
        <v>6</v>
      </c>
      <c r="F120" s="971"/>
      <c r="G120" s="971"/>
      <c r="H120" s="971"/>
      <c r="I120" s="971"/>
      <c r="J120" s="908"/>
      <c r="K120" s="971" t="s">
        <v>131</v>
      </c>
      <c r="L120" s="1018"/>
    </row>
    <row r="121" spans="1:91" s="23" customFormat="1" ht="15" customHeight="1" x14ac:dyDescent="0.15">
      <c r="A121" s="25"/>
      <c r="B121" s="25"/>
      <c r="C121" s="26"/>
      <c r="D121" s="1007"/>
      <c r="E121" s="962" t="s">
        <v>132</v>
      </c>
      <c r="F121" s="911" t="s">
        <v>133</v>
      </c>
      <c r="G121" s="745" t="s">
        <v>134</v>
      </c>
      <c r="H121" s="745" t="s">
        <v>135</v>
      </c>
      <c r="I121" s="978" t="s">
        <v>136</v>
      </c>
      <c r="J121" s="748" t="s">
        <v>137</v>
      </c>
      <c r="K121" s="911" t="s">
        <v>53</v>
      </c>
      <c r="L121" s="1019" t="s">
        <v>52</v>
      </c>
    </row>
    <row r="122" spans="1:91" s="23" customFormat="1" ht="15" customHeight="1" x14ac:dyDescent="0.25">
      <c r="A122" s="1020" t="s">
        <v>138</v>
      </c>
      <c r="B122" s="1021"/>
      <c r="C122" s="769" t="s">
        <v>139</v>
      </c>
      <c r="D122" s="382">
        <f t="shared" ref="D122:D130" si="25">SUM(E122:J122)</f>
        <v>0</v>
      </c>
      <c r="E122" s="728"/>
      <c r="F122" s="770"/>
      <c r="G122" s="53"/>
      <c r="H122" s="53"/>
      <c r="I122" s="53"/>
      <c r="J122" s="862"/>
      <c r="K122" s="770"/>
      <c r="L122" s="729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1020" t="s">
        <v>142</v>
      </c>
      <c r="B125" s="1021"/>
      <c r="C125" s="769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1020" t="s">
        <v>143</v>
      </c>
      <c r="B128" s="1021"/>
      <c r="C128" s="769" t="s">
        <v>139</v>
      </c>
      <c r="D128" s="389">
        <f t="shared" si="25"/>
        <v>0</v>
      </c>
      <c r="E128" s="728"/>
      <c r="F128" s="770"/>
      <c r="G128" s="53"/>
      <c r="H128" s="53"/>
      <c r="I128" s="53"/>
      <c r="J128" s="862"/>
      <c r="K128" s="770"/>
      <c r="L128" s="729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1009" t="s">
        <v>144</v>
      </c>
      <c r="B131" s="1010"/>
      <c r="C131" s="1010"/>
      <c r="D131" s="1010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1022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1023" t="s">
        <v>148</v>
      </c>
      <c r="B133" s="1024"/>
      <c r="C133" s="923"/>
      <c r="D133" s="1025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1009" t="s">
        <v>149</v>
      </c>
      <c r="B134" s="1010"/>
      <c r="C134" s="1010"/>
      <c r="D134" s="1010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1026" t="s">
        <v>145</v>
      </c>
      <c r="B135" s="906" t="s">
        <v>150</v>
      </c>
      <c r="C135" s="969"/>
      <c r="D135" s="969"/>
      <c r="E135" s="969"/>
      <c r="F135" s="969"/>
      <c r="G135" s="969"/>
      <c r="H135" s="969"/>
      <c r="I135" s="970"/>
      <c r="J135" s="281"/>
      <c r="K135" s="281"/>
      <c r="L135" s="281"/>
    </row>
    <row r="136" spans="1:89" s="23" customFormat="1" ht="42.75" customHeight="1" x14ac:dyDescent="0.15">
      <c r="A136" s="402"/>
      <c r="B136" s="945" t="s">
        <v>151</v>
      </c>
      <c r="C136" s="962" t="s">
        <v>152</v>
      </c>
      <c r="D136" s="745" t="s">
        <v>153</v>
      </c>
      <c r="E136" s="745" t="s">
        <v>154</v>
      </c>
      <c r="F136" s="745" t="s">
        <v>155</v>
      </c>
      <c r="G136" s="745" t="s">
        <v>156</v>
      </c>
      <c r="H136" s="745" t="s">
        <v>157</v>
      </c>
      <c r="I136" s="1019" t="s">
        <v>158</v>
      </c>
      <c r="J136" s="281"/>
      <c r="K136" s="281"/>
      <c r="L136" s="281"/>
    </row>
    <row r="137" spans="1:89" s="23" customFormat="1" ht="31.5" x14ac:dyDescent="0.15">
      <c r="A137" s="869" t="s">
        <v>159</v>
      </c>
      <c r="B137" s="870">
        <f>SUM(C137:I137)</f>
        <v>0</v>
      </c>
      <c r="C137" s="728"/>
      <c r="D137" s="53"/>
      <c r="E137" s="53"/>
      <c r="F137" s="53"/>
      <c r="G137" s="53"/>
      <c r="H137" s="53"/>
      <c r="I137" s="729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1009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1026" t="s">
        <v>145</v>
      </c>
      <c r="B141" s="968" t="s">
        <v>163</v>
      </c>
      <c r="C141" s="946" t="s">
        <v>164</v>
      </c>
      <c r="D141" s="1027"/>
      <c r="E141" s="1027"/>
      <c r="F141" s="1027"/>
      <c r="G141" s="1027"/>
      <c r="H141" s="1027"/>
      <c r="I141" s="1027"/>
      <c r="J141" s="1027"/>
      <c r="K141" s="1027"/>
      <c r="L141" s="1027"/>
      <c r="M141" s="1028"/>
    </row>
    <row r="142" spans="1:89" s="23" customFormat="1" ht="31.5" x14ac:dyDescent="0.15">
      <c r="A142" s="402"/>
      <c r="B142" s="27"/>
      <c r="C142" s="962" t="s">
        <v>165</v>
      </c>
      <c r="D142" s="745" t="s">
        <v>166</v>
      </c>
      <c r="E142" s="745" t="s">
        <v>167</v>
      </c>
      <c r="F142" s="745" t="s">
        <v>168</v>
      </c>
      <c r="G142" s="745" t="s">
        <v>169</v>
      </c>
      <c r="H142" s="745" t="s">
        <v>170</v>
      </c>
      <c r="I142" s="745" t="s">
        <v>171</v>
      </c>
      <c r="J142" s="745" t="s">
        <v>172</v>
      </c>
      <c r="K142" s="745" t="s">
        <v>173</v>
      </c>
      <c r="L142" s="745" t="s">
        <v>174</v>
      </c>
      <c r="M142" s="1019" t="s">
        <v>175</v>
      </c>
    </row>
    <row r="143" spans="1:89" s="23" customFormat="1" ht="21" x14ac:dyDescent="0.15">
      <c r="A143" s="869" t="s">
        <v>176</v>
      </c>
      <c r="B143" s="870">
        <f>SUM(C143:M143)</f>
        <v>0</v>
      </c>
      <c r="C143" s="728"/>
      <c r="D143" s="53"/>
      <c r="E143" s="53"/>
      <c r="F143" s="53"/>
      <c r="G143" s="53"/>
      <c r="H143" s="53"/>
      <c r="I143" s="53"/>
      <c r="J143" s="53"/>
      <c r="K143" s="53"/>
      <c r="L143" s="53"/>
      <c r="M143" s="729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1009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1026" t="s">
        <v>145</v>
      </c>
      <c r="B146" s="1029" t="s">
        <v>179</v>
      </c>
      <c r="C146" s="875" t="s">
        <v>6</v>
      </c>
      <c r="D146" s="1030"/>
      <c r="E146" s="1030"/>
      <c r="F146" s="948"/>
      <c r="G146" s="972" t="s">
        <v>9</v>
      </c>
      <c r="H146" s="1031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879" t="s">
        <v>180</v>
      </c>
      <c r="D147" s="745" t="s">
        <v>181</v>
      </c>
      <c r="E147" s="745" t="s">
        <v>182</v>
      </c>
      <c r="F147" s="748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869" t="s">
        <v>184</v>
      </c>
      <c r="B148" s="880"/>
      <c r="C148" s="767"/>
      <c r="D148" s="53"/>
      <c r="E148" s="53"/>
      <c r="F148" s="65"/>
      <c r="G148" s="770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950" t="s">
        <v>187</v>
      </c>
      <c r="F151" s="1032"/>
      <c r="G151" s="1032"/>
      <c r="H151" s="1032"/>
      <c r="I151" s="1032"/>
      <c r="J151" s="1032"/>
      <c r="K151" s="1032"/>
      <c r="L151" s="1032"/>
      <c r="M151" s="1032"/>
      <c r="N151" s="1032"/>
      <c r="O151" s="1032"/>
      <c r="P151" s="951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1033" t="s">
        <v>205</v>
      </c>
      <c r="B161" s="1034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906" t="s">
        <v>3</v>
      </c>
      <c r="B170" s="969"/>
      <c r="C170" s="970"/>
      <c r="D170" s="1004" t="s">
        <v>4</v>
      </c>
      <c r="E170" s="976" t="s">
        <v>207</v>
      </c>
      <c r="F170" s="745" t="s">
        <v>91</v>
      </c>
      <c r="G170" s="745" t="s">
        <v>92</v>
      </c>
      <c r="H170" s="748" t="s">
        <v>93</v>
      </c>
      <c r="I170" s="810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979" t="s">
        <v>40</v>
      </c>
      <c r="B171" s="980" t="s">
        <v>41</v>
      </c>
      <c r="C171" s="981"/>
      <c r="D171" s="982">
        <f t="shared" ref="D171:D203" si="34">SUM(E171:H171)</f>
        <v>0</v>
      </c>
      <c r="E171" s="983"/>
      <c r="F171" s="984"/>
      <c r="G171" s="984"/>
      <c r="H171" s="1005"/>
      <c r="I171" s="1006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979" t="s">
        <v>42</v>
      </c>
      <c r="C172" s="764" t="s">
        <v>43</v>
      </c>
      <c r="D172" s="982">
        <f t="shared" si="34"/>
        <v>0</v>
      </c>
      <c r="E172" s="728"/>
      <c r="F172" s="53"/>
      <c r="G172" s="53"/>
      <c r="H172" s="771"/>
      <c r="I172" s="813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992" t="s">
        <v>60</v>
      </c>
      <c r="C185" s="994" t="s">
        <v>61</v>
      </c>
      <c r="D185" s="765">
        <f t="shared" si="34"/>
        <v>0</v>
      </c>
      <c r="E185" s="770"/>
      <c r="F185" s="53"/>
      <c r="G185" s="53"/>
      <c r="H185" s="771"/>
      <c r="I185" s="813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992" t="s">
        <v>64</v>
      </c>
      <c r="C188" s="764" t="s">
        <v>65</v>
      </c>
      <c r="D188" s="982">
        <f t="shared" si="34"/>
        <v>0</v>
      </c>
      <c r="E188" s="728"/>
      <c r="F188" s="53"/>
      <c r="G188" s="53"/>
      <c r="H188" s="771"/>
      <c r="I188" s="813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920" t="s">
        <v>67</v>
      </c>
      <c r="C191" s="996"/>
      <c r="D191" s="997">
        <f t="shared" si="34"/>
        <v>0</v>
      </c>
      <c r="E191" s="998"/>
      <c r="F191" s="784"/>
      <c r="G191" s="784"/>
      <c r="H191" s="787"/>
      <c r="I191" s="816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965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791" t="s">
        <v>71</v>
      </c>
      <c r="C194" s="791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992" t="s">
        <v>75</v>
      </c>
      <c r="C198" s="792" t="s">
        <v>76</v>
      </c>
      <c r="D198" s="982">
        <f t="shared" si="34"/>
        <v>0</v>
      </c>
      <c r="E198" s="728"/>
      <c r="F198" s="53"/>
      <c r="G198" s="53"/>
      <c r="H198" s="771"/>
      <c r="I198" s="813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794" t="s">
        <v>81</v>
      </c>
      <c r="C201" s="795"/>
      <c r="D201" s="765">
        <f t="shared" si="34"/>
        <v>0</v>
      </c>
      <c r="E201" s="728"/>
      <c r="F201" s="53"/>
      <c r="G201" s="53"/>
      <c r="H201" s="817"/>
      <c r="I201" s="813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1035" t="s">
        <v>4</v>
      </c>
      <c r="C203" s="887"/>
      <c r="D203" s="997">
        <f t="shared" si="34"/>
        <v>0</v>
      </c>
      <c r="E203" s="1002">
        <f>SUM(E171:E202)</f>
        <v>0</v>
      </c>
      <c r="F203" s="927">
        <f>SUM(F171:F202)</f>
        <v>0</v>
      </c>
      <c r="G203" s="927">
        <f>SUM(G171:G202)</f>
        <v>0</v>
      </c>
      <c r="H203" s="955">
        <f>SUM(H171:H202)</f>
        <v>0</v>
      </c>
      <c r="I203" s="889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1010"/>
      <c r="G204" s="1010" t="s">
        <v>209</v>
      </c>
      <c r="H204" s="1036"/>
      <c r="I204" s="1036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1037" t="s">
        <v>210</v>
      </c>
      <c r="B205" s="1038" t="s">
        <v>211</v>
      </c>
      <c r="C205" s="1039" t="s">
        <v>4</v>
      </c>
      <c r="D205" s="512"/>
      <c r="E205" s="1031"/>
      <c r="F205" s="906" t="s">
        <v>212</v>
      </c>
      <c r="G205" s="969"/>
      <c r="H205" s="969"/>
      <c r="I205" s="969"/>
      <c r="J205" s="969"/>
      <c r="K205" s="969"/>
      <c r="L205" s="969"/>
      <c r="M205" s="969"/>
      <c r="N205" s="969"/>
      <c r="O205" s="969"/>
      <c r="P205" s="969"/>
      <c r="Q205" s="969"/>
      <c r="R205" s="969"/>
      <c r="S205" s="969"/>
      <c r="T205" s="969"/>
      <c r="U205" s="969"/>
      <c r="V205" s="969"/>
      <c r="W205" s="969"/>
      <c r="X205" s="969"/>
      <c r="Y205" s="969"/>
      <c r="Z205" s="969"/>
      <c r="AA205" s="969"/>
      <c r="AB205" s="969"/>
      <c r="AC205" s="969"/>
      <c r="AD205" s="969"/>
      <c r="AE205" s="969"/>
      <c r="AF205" s="969"/>
      <c r="AG205" s="960"/>
      <c r="AH205" s="1040" t="s">
        <v>213</v>
      </c>
      <c r="AI205" s="515"/>
    </row>
    <row r="206" spans="1:89" x14ac:dyDescent="0.25">
      <c r="A206" s="1037"/>
      <c r="B206" s="516"/>
      <c r="C206" s="517"/>
      <c r="D206" s="518"/>
      <c r="E206" s="422"/>
      <c r="F206" s="906" t="s">
        <v>21</v>
      </c>
      <c r="G206" s="970"/>
      <c r="H206" s="907" t="s">
        <v>22</v>
      </c>
      <c r="I206" s="1018"/>
      <c r="J206" s="907" t="s">
        <v>23</v>
      </c>
      <c r="K206" s="1018"/>
      <c r="L206" s="907" t="s">
        <v>24</v>
      </c>
      <c r="M206" s="1018"/>
      <c r="N206" s="907" t="s">
        <v>25</v>
      </c>
      <c r="O206" s="1018"/>
      <c r="P206" s="907" t="s">
        <v>26</v>
      </c>
      <c r="Q206" s="1018"/>
      <c r="R206" s="907" t="s">
        <v>27</v>
      </c>
      <c r="S206" s="1018"/>
      <c r="T206" s="907" t="s">
        <v>28</v>
      </c>
      <c r="U206" s="1018"/>
      <c r="V206" s="907" t="s">
        <v>29</v>
      </c>
      <c r="W206" s="1018"/>
      <c r="X206" s="907" t="s">
        <v>30</v>
      </c>
      <c r="Y206" s="1018"/>
      <c r="Z206" s="907" t="s">
        <v>31</v>
      </c>
      <c r="AA206" s="1018"/>
      <c r="AB206" s="907" t="s">
        <v>32</v>
      </c>
      <c r="AC206" s="1018"/>
      <c r="AD206" s="907" t="s">
        <v>33</v>
      </c>
      <c r="AE206" s="1018"/>
      <c r="AF206" s="907" t="s">
        <v>214</v>
      </c>
      <c r="AG206" s="908"/>
      <c r="AH206" s="519"/>
    </row>
    <row r="207" spans="1:89" x14ac:dyDescent="0.25">
      <c r="A207" s="1037"/>
      <c r="B207" s="520"/>
      <c r="C207" s="1041" t="s">
        <v>215</v>
      </c>
      <c r="D207" s="911" t="s">
        <v>53</v>
      </c>
      <c r="E207" s="1019" t="s">
        <v>52</v>
      </c>
      <c r="F207" s="1042" t="s">
        <v>53</v>
      </c>
      <c r="G207" s="1019" t="s">
        <v>52</v>
      </c>
      <c r="H207" s="1042" t="s">
        <v>53</v>
      </c>
      <c r="I207" s="1019" t="s">
        <v>52</v>
      </c>
      <c r="J207" s="1042" t="s">
        <v>53</v>
      </c>
      <c r="K207" s="1019" t="s">
        <v>52</v>
      </c>
      <c r="L207" s="1042" t="s">
        <v>53</v>
      </c>
      <c r="M207" s="1019" t="s">
        <v>52</v>
      </c>
      <c r="N207" s="1042" t="s">
        <v>53</v>
      </c>
      <c r="O207" s="1019" t="s">
        <v>52</v>
      </c>
      <c r="P207" s="1042" t="s">
        <v>53</v>
      </c>
      <c r="Q207" s="1019" t="s">
        <v>52</v>
      </c>
      <c r="R207" s="1042" t="s">
        <v>53</v>
      </c>
      <c r="S207" s="1019" t="s">
        <v>52</v>
      </c>
      <c r="T207" s="1042" t="s">
        <v>53</v>
      </c>
      <c r="U207" s="1019" t="s">
        <v>52</v>
      </c>
      <c r="V207" s="1042" t="s">
        <v>53</v>
      </c>
      <c r="W207" s="1019" t="s">
        <v>52</v>
      </c>
      <c r="X207" s="1042" t="s">
        <v>53</v>
      </c>
      <c r="Y207" s="1019" t="s">
        <v>52</v>
      </c>
      <c r="Z207" s="1042" t="s">
        <v>53</v>
      </c>
      <c r="AA207" s="1019" t="s">
        <v>52</v>
      </c>
      <c r="AB207" s="1042" t="s">
        <v>53</v>
      </c>
      <c r="AC207" s="1019" t="s">
        <v>52</v>
      </c>
      <c r="AD207" s="1042" t="s">
        <v>53</v>
      </c>
      <c r="AE207" s="1019" t="s">
        <v>52</v>
      </c>
      <c r="AF207" s="1042" t="s">
        <v>53</v>
      </c>
      <c r="AG207" s="963" t="s">
        <v>52</v>
      </c>
      <c r="AH207" s="524"/>
    </row>
    <row r="208" spans="1:89" ht="15" customHeight="1" x14ac:dyDescent="0.25">
      <c r="A208" s="1043" t="s">
        <v>116</v>
      </c>
      <c r="B208" s="724" t="s">
        <v>216</v>
      </c>
      <c r="C208" s="1044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1045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1045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1045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1046" t="s">
        <v>222</v>
      </c>
      <c r="B214" s="724" t="s">
        <v>223</v>
      </c>
      <c r="C214" s="725">
        <f t="shared" si="41"/>
        <v>0</v>
      </c>
      <c r="D214" s="726">
        <f t="shared" si="38"/>
        <v>0</v>
      </c>
      <c r="E214" s="727">
        <f t="shared" si="38"/>
        <v>0</v>
      </c>
      <c r="F214" s="728"/>
      <c r="G214" s="54"/>
      <c r="H214" s="728"/>
      <c r="I214" s="54"/>
      <c r="J214" s="728"/>
      <c r="K214" s="54"/>
      <c r="L214" s="728"/>
      <c r="M214" s="54"/>
      <c r="N214" s="728"/>
      <c r="O214" s="54"/>
      <c r="P214" s="728"/>
      <c r="Q214" s="54"/>
      <c r="R214" s="728"/>
      <c r="S214" s="54"/>
      <c r="T214" s="728"/>
      <c r="U214" s="54"/>
      <c r="V214" s="728"/>
      <c r="W214" s="54"/>
      <c r="X214" s="728"/>
      <c r="Y214" s="54"/>
      <c r="Z214" s="728"/>
      <c r="AA214" s="54"/>
      <c r="AB214" s="728"/>
      <c r="AC214" s="54"/>
      <c r="AD214" s="728"/>
      <c r="AE214" s="54"/>
      <c r="AF214" s="728"/>
      <c r="AG214" s="65"/>
      <c r="AH214" s="729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1046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84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E52" xr:uid="{DFEC92BD-0035-4467-A55B-FD2F7721FF52}">
      <formula1>0</formula1>
      <formula2>9.99999999999999E+37</formula2>
    </dataValidation>
    <dataValidation type="whole" allowBlank="1" showInputMessage="1" showErrorMessage="1" sqref="E153:R168" xr:uid="{BA1FD300-1E51-4122-98FF-F1C5A3C5620B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D6967352-FC0A-4E81-976D-D312C5D7E1B6}"/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52256AB3-ABE3-4DD6-ABB2-F35A2CC9A485}">
      <formula1>0</formula1>
    </dataValidation>
    <dataValidation type="whole" operator="greaterThanOrEqual" allowBlank="1" showInputMessage="1" showErrorMessage="1" sqref="D153:D168 E107:H109 E111:H112 AF11:AI52" xr:uid="{2B4B70B1-C764-4A96-A0D5-AA6B60AA104C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FAB3-92F5-48F8-9758-7242B182A1D5}">
  <dimension ref="A1:CS24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",[6]NOMBRE!B2, " (",[6]NOMBRE!C2,[6]NOMBRE!D2,[6]NOMBRE!E2,[6]NOMBRE!F2,[6]NOMBRE!G2,")")</f>
        <v>COMUNA: LINARES (07401)</v>
      </c>
    </row>
    <row r="3" spans="1:96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96" x14ac:dyDescent="0.25">
      <c r="A4" s="1" t="str">
        <f>CONCATENATE("MES: ",[6]NOMBRE!B6, " (",[6]NOMBRE!C6,[6]NOMBRE!D6,")")</f>
        <v>MES: MAYO (05)</v>
      </c>
    </row>
    <row r="5" spans="1:96" x14ac:dyDescent="0.25">
      <c r="A5" s="1" t="str">
        <f>CONCATENATE("AÑO: ",[6]NOMBRE!B7)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1047" t="s">
        <v>3</v>
      </c>
      <c r="B9" s="10"/>
      <c r="C9" s="1048"/>
      <c r="D9" s="1049" t="s">
        <v>4</v>
      </c>
      <c r="E9" s="906" t="s">
        <v>5</v>
      </c>
      <c r="F9" s="969"/>
      <c r="G9" s="969"/>
      <c r="H9" s="969"/>
      <c r="I9" s="970"/>
      <c r="J9" s="907" t="s">
        <v>6</v>
      </c>
      <c r="K9" s="971"/>
      <c r="L9" s="971"/>
      <c r="M9" s="971"/>
      <c r="N9" s="971"/>
      <c r="O9" s="971"/>
      <c r="P9" s="971"/>
      <c r="Q9" s="971"/>
      <c r="R9" s="971"/>
      <c r="S9" s="971"/>
      <c r="T9" s="971"/>
      <c r="U9" s="971"/>
      <c r="V9" s="971"/>
      <c r="W9" s="971"/>
      <c r="X9" s="908"/>
      <c r="Y9" s="971" t="s">
        <v>7</v>
      </c>
      <c r="Z9" s="971"/>
      <c r="AA9" s="908"/>
      <c r="AB9" s="972" t="s">
        <v>8</v>
      </c>
      <c r="AC9" s="973" t="s">
        <v>9</v>
      </c>
      <c r="AD9" s="973" t="s">
        <v>10</v>
      </c>
      <c r="AE9" s="974" t="s">
        <v>11</v>
      </c>
      <c r="AF9" s="969" t="s">
        <v>12</v>
      </c>
      <c r="AG9" s="970"/>
      <c r="AH9" s="1050" t="s">
        <v>13</v>
      </c>
      <c r="AI9" s="1050" t="s">
        <v>14</v>
      </c>
    </row>
    <row r="10" spans="1:96" s="23" customFormat="1" ht="30" customHeight="1" x14ac:dyDescent="0.15">
      <c r="A10" s="24"/>
      <c r="B10" s="25"/>
      <c r="C10" s="26"/>
      <c r="D10" s="27"/>
      <c r="E10" s="1051" t="s">
        <v>15</v>
      </c>
      <c r="F10" s="977" t="s">
        <v>16</v>
      </c>
      <c r="G10" s="977" t="s">
        <v>17</v>
      </c>
      <c r="H10" s="745" t="s">
        <v>18</v>
      </c>
      <c r="I10" s="746" t="s">
        <v>19</v>
      </c>
      <c r="J10" s="1042" t="s">
        <v>20</v>
      </c>
      <c r="K10" s="745" t="s">
        <v>21</v>
      </c>
      <c r="L10" s="745" t="s">
        <v>22</v>
      </c>
      <c r="M10" s="745" t="s">
        <v>23</v>
      </c>
      <c r="N10" s="745" t="s">
        <v>24</v>
      </c>
      <c r="O10" s="745" t="s">
        <v>25</v>
      </c>
      <c r="P10" s="745" t="s">
        <v>26</v>
      </c>
      <c r="Q10" s="745" t="s">
        <v>27</v>
      </c>
      <c r="R10" s="745" t="s">
        <v>28</v>
      </c>
      <c r="S10" s="745" t="s">
        <v>29</v>
      </c>
      <c r="T10" s="745" t="s">
        <v>30</v>
      </c>
      <c r="U10" s="745" t="s">
        <v>31</v>
      </c>
      <c r="V10" s="745" t="s">
        <v>32</v>
      </c>
      <c r="W10" s="745" t="s">
        <v>33</v>
      </c>
      <c r="X10" s="748" t="s">
        <v>34</v>
      </c>
      <c r="Y10" s="911" t="s">
        <v>35</v>
      </c>
      <c r="Z10" s="978" t="s">
        <v>36</v>
      </c>
      <c r="AA10" s="748" t="s">
        <v>37</v>
      </c>
      <c r="AB10" s="36"/>
      <c r="AC10" s="37"/>
      <c r="AD10" s="37"/>
      <c r="AE10" s="38"/>
      <c r="AF10" s="1042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1052" t="s">
        <v>40</v>
      </c>
      <c r="B11" s="1053" t="s">
        <v>41</v>
      </c>
      <c r="C11" s="1054"/>
      <c r="D11" s="1055">
        <f>SUM(E11:G11)</f>
        <v>0</v>
      </c>
      <c r="E11" s="1056"/>
      <c r="F11" s="984"/>
      <c r="G11" s="984"/>
      <c r="H11" s="1057"/>
      <c r="I11" s="986"/>
      <c r="J11" s="1057"/>
      <c r="K11" s="987"/>
      <c r="L11" s="987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9"/>
      <c r="Z11" s="987"/>
      <c r="AA11" s="990"/>
      <c r="AB11" s="991"/>
      <c r="AC11" s="53"/>
      <c r="AD11" s="53"/>
      <c r="AE11" s="54"/>
      <c r="AF11" s="728"/>
      <c r="AG11" s="729"/>
      <c r="AH11" s="729"/>
      <c r="AI11" s="729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1052" t="s">
        <v>42</v>
      </c>
      <c r="C12" s="764" t="s">
        <v>43</v>
      </c>
      <c r="D12" s="765">
        <f>SUM(E12:X12)</f>
        <v>0</v>
      </c>
      <c r="E12" s="728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766"/>
      <c r="Z12" s="66"/>
      <c r="AA12" s="67"/>
      <c r="AB12" s="767"/>
      <c r="AC12" s="53"/>
      <c r="AD12" s="53"/>
      <c r="AE12" s="54"/>
      <c r="AF12" s="728"/>
      <c r="AG12" s="729"/>
      <c r="AH12" s="729"/>
      <c r="AI12" s="729"/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s="79"/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s="86"/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s="98"/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s="79"/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s="86"/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s="86"/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s="117"/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1058" t="s">
        <v>51</v>
      </c>
      <c r="C20" s="769" t="s">
        <v>52</v>
      </c>
      <c r="D20" s="765">
        <f t="shared" si="13"/>
        <v>0</v>
      </c>
      <c r="E20" s="125"/>
      <c r="F20" s="126"/>
      <c r="G20" s="126"/>
      <c r="H20" s="126"/>
      <c r="I20" s="127"/>
      <c r="J20" s="770"/>
      <c r="K20" s="53"/>
      <c r="L20" s="53"/>
      <c r="M20" s="771"/>
      <c r="N20" s="771"/>
      <c r="O20" s="771"/>
      <c r="P20" s="771"/>
      <c r="Q20" s="771"/>
      <c r="R20" s="771"/>
      <c r="S20" s="771"/>
      <c r="T20" s="771"/>
      <c r="U20" s="771"/>
      <c r="V20" s="771"/>
      <c r="W20" s="771"/>
      <c r="X20" s="771"/>
      <c r="Y20" s="767"/>
      <c r="Z20" s="53"/>
      <c r="AA20" s="65"/>
      <c r="AB20" s="767"/>
      <c r="AC20" s="53"/>
      <c r="AD20" s="53"/>
      <c r="AE20" s="54"/>
      <c r="AF20" s="728"/>
      <c r="AG20" s="729"/>
      <c r="AH20" s="729"/>
      <c r="AI20" s="729"/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s="117"/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771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s="79"/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20</v>
      </c>
      <c r="E23" s="125"/>
      <c r="F23" s="126"/>
      <c r="G23" s="126"/>
      <c r="H23" s="126"/>
      <c r="I23" s="127"/>
      <c r="J23" s="138"/>
      <c r="K23" s="139"/>
      <c r="L23" s="139">
        <v>4</v>
      </c>
      <c r="M23" s="139">
        <v>5</v>
      </c>
      <c r="N23" s="139">
        <v>5</v>
      </c>
      <c r="O23" s="139">
        <v>3</v>
      </c>
      <c r="P23" s="139">
        <v>2</v>
      </c>
      <c r="Q23" s="139">
        <v>1</v>
      </c>
      <c r="R23" s="139"/>
      <c r="S23" s="139"/>
      <c r="T23" s="140"/>
      <c r="U23" s="140"/>
      <c r="V23" s="140"/>
      <c r="W23" s="140"/>
      <c r="X23" s="140"/>
      <c r="Y23" s="141">
        <v>20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s="145"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1049" t="s">
        <v>56</v>
      </c>
      <c r="C24" s="772" t="s">
        <v>57</v>
      </c>
      <c r="D24" s="1055">
        <f>SUM(J24:S24)</f>
        <v>9</v>
      </c>
      <c r="E24" s="773"/>
      <c r="F24" s="149"/>
      <c r="G24" s="149"/>
      <c r="H24" s="149"/>
      <c r="I24" s="774"/>
      <c r="J24" s="770"/>
      <c r="K24" s="984"/>
      <c r="L24" s="984">
        <v>2</v>
      </c>
      <c r="M24" s="984">
        <v>3</v>
      </c>
      <c r="N24" s="984">
        <v>3</v>
      </c>
      <c r="O24" s="984">
        <v>1</v>
      </c>
      <c r="P24" s="984">
        <v>0</v>
      </c>
      <c r="Q24" s="984">
        <v>0</v>
      </c>
      <c r="R24" s="984"/>
      <c r="S24" s="984"/>
      <c r="T24" s="775"/>
      <c r="U24" s="775"/>
      <c r="V24" s="775"/>
      <c r="W24" s="775"/>
      <c r="X24" s="775"/>
      <c r="Y24" s="767">
        <v>9</v>
      </c>
      <c r="Z24" s="53">
        <v>0</v>
      </c>
      <c r="AA24" s="993">
        <v>0</v>
      </c>
      <c r="AB24" s="767">
        <v>0</v>
      </c>
      <c r="AC24" s="53">
        <v>0</v>
      </c>
      <c r="AD24" s="53">
        <v>0</v>
      </c>
      <c r="AE24" s="152"/>
      <c r="AF24" s="728">
        <v>0</v>
      </c>
      <c r="AG24" s="729">
        <v>0</v>
      </c>
      <c r="AH24" s="729">
        <v>0</v>
      </c>
      <c r="AI24" s="729"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11</v>
      </c>
      <c r="E25" s="154"/>
      <c r="F25" s="155"/>
      <c r="G25" s="155"/>
      <c r="H25" s="155"/>
      <c r="I25" s="156"/>
      <c r="J25" s="118"/>
      <c r="K25" s="116"/>
      <c r="L25" s="116">
        <v>2</v>
      </c>
      <c r="M25" s="116">
        <v>2</v>
      </c>
      <c r="N25" s="116">
        <v>2</v>
      </c>
      <c r="O25" s="116">
        <v>2</v>
      </c>
      <c r="P25" s="116">
        <v>2</v>
      </c>
      <c r="Q25" s="116">
        <v>1</v>
      </c>
      <c r="R25" s="116"/>
      <c r="S25" s="116"/>
      <c r="T25" s="157"/>
      <c r="U25" s="157"/>
      <c r="V25" s="157"/>
      <c r="W25" s="157"/>
      <c r="X25" s="157"/>
      <c r="Y25" s="158">
        <v>11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s="117"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s="98"/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1058" t="s">
        <v>60</v>
      </c>
      <c r="C27" s="1059" t="s">
        <v>61</v>
      </c>
      <c r="D27" s="1055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767"/>
      <c r="AC27" s="53"/>
      <c r="AD27" s="53"/>
      <c r="AE27" s="172"/>
      <c r="AF27" s="728"/>
      <c r="AG27" s="729"/>
      <c r="AH27" s="729"/>
      <c r="AI27" s="729"/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s="86"/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s="98"/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1058" t="s">
        <v>64</v>
      </c>
      <c r="C30" s="764" t="s">
        <v>65</v>
      </c>
      <c r="D30" s="765">
        <f>SUM(E30:H30)</f>
        <v>0</v>
      </c>
      <c r="E30" s="728"/>
      <c r="F30" s="53"/>
      <c r="G30" s="53"/>
      <c r="H30" s="53"/>
      <c r="I30" s="774"/>
      <c r="J30" s="778"/>
      <c r="K30" s="149"/>
      <c r="L30" s="149"/>
      <c r="M30" s="775"/>
      <c r="N30" s="775"/>
      <c r="O30" s="775"/>
      <c r="P30" s="775"/>
      <c r="Q30" s="775"/>
      <c r="R30" s="775"/>
      <c r="S30" s="775"/>
      <c r="T30" s="775"/>
      <c r="U30" s="775"/>
      <c r="V30" s="775"/>
      <c r="W30" s="775"/>
      <c r="X30" s="775"/>
      <c r="Y30" s="995"/>
      <c r="Z30" s="987"/>
      <c r="AA30" s="990"/>
      <c r="AB30" s="767"/>
      <c r="AC30" s="53"/>
      <c r="AD30" s="53"/>
      <c r="AE30" s="54"/>
      <c r="AF30" s="728"/>
      <c r="AG30" s="729"/>
      <c r="AH30" s="729"/>
      <c r="AI30" s="729"/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s="86"/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s="117"/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920" t="s">
        <v>67</v>
      </c>
      <c r="C33" s="996"/>
      <c r="D33" s="1060">
        <f>SUM(E33:X33)</f>
        <v>0</v>
      </c>
      <c r="E33" s="1061"/>
      <c r="F33" s="784"/>
      <c r="G33" s="784"/>
      <c r="H33" s="784"/>
      <c r="I33" s="999"/>
      <c r="J33" s="923"/>
      <c r="K33" s="784"/>
      <c r="L33" s="784"/>
      <c r="M33" s="787"/>
      <c r="N33" s="787"/>
      <c r="O33" s="787"/>
      <c r="P33" s="787"/>
      <c r="Q33" s="787"/>
      <c r="R33" s="787"/>
      <c r="S33" s="787"/>
      <c r="T33" s="787"/>
      <c r="U33" s="787"/>
      <c r="V33" s="787"/>
      <c r="W33" s="787"/>
      <c r="X33" s="787"/>
      <c r="Y33" s="788"/>
      <c r="Z33" s="784"/>
      <c r="AA33" s="789"/>
      <c r="AB33" s="788"/>
      <c r="AC33" s="784"/>
      <c r="AD33" s="784"/>
      <c r="AE33" s="790"/>
      <c r="AF33" s="1061"/>
      <c r="AG33" s="999"/>
      <c r="AH33" s="999"/>
      <c r="AI33" s="999"/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s="79"/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1046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s="86"/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791" t="s">
        <v>71</v>
      </c>
      <c r="C36" s="791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s="86"/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s="86"/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s="86"/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s="145"/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1058" t="s">
        <v>75</v>
      </c>
      <c r="C40" s="792" t="s">
        <v>76</v>
      </c>
      <c r="D40" s="765">
        <f>SUM(U40:X40)</f>
        <v>0</v>
      </c>
      <c r="E40" s="773"/>
      <c r="F40" s="149"/>
      <c r="G40" s="149"/>
      <c r="H40" s="149"/>
      <c r="I40" s="774"/>
      <c r="J40" s="778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771"/>
      <c r="V40" s="771"/>
      <c r="W40" s="771"/>
      <c r="X40" s="771"/>
      <c r="Y40" s="793"/>
      <c r="Z40" s="149"/>
      <c r="AA40" s="206"/>
      <c r="AB40" s="85"/>
      <c r="AC40" s="82"/>
      <c r="AD40" s="82"/>
      <c r="AE40" s="83"/>
      <c r="AF40" s="81"/>
      <c r="AG40" s="86"/>
      <c r="AH40" s="86"/>
      <c r="AI40" s="86"/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s="86"/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s="86"/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s="86"/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s="220"/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794" t="s">
        <v>81</v>
      </c>
      <c r="C45" s="795"/>
      <c r="D45" s="765">
        <f>SUM(E45:X45)</f>
        <v>0</v>
      </c>
      <c r="E45" s="728"/>
      <c r="F45" s="53"/>
      <c r="G45" s="53"/>
      <c r="H45" s="53"/>
      <c r="I45" s="729"/>
      <c r="J45" s="770"/>
      <c r="K45" s="53"/>
      <c r="L45" s="53"/>
      <c r="M45" s="771"/>
      <c r="N45" s="771"/>
      <c r="O45" s="771"/>
      <c r="P45" s="771"/>
      <c r="Q45" s="771"/>
      <c r="R45" s="771"/>
      <c r="S45" s="771"/>
      <c r="T45" s="771"/>
      <c r="U45" s="771"/>
      <c r="V45" s="771"/>
      <c r="W45" s="771"/>
      <c r="X45" s="771"/>
      <c r="Y45" s="793"/>
      <c r="Z45" s="149"/>
      <c r="AA45" s="206"/>
      <c r="AB45" s="767"/>
      <c r="AC45" s="53"/>
      <c r="AD45" s="53"/>
      <c r="AE45" s="54"/>
      <c r="AF45" s="728"/>
      <c r="AG45" s="729"/>
      <c r="AH45" s="729"/>
      <c r="AI45" s="729"/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s="117"/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1062" t="s">
        <v>83</v>
      </c>
      <c r="C47" s="797" t="s">
        <v>84</v>
      </c>
      <c r="D47" s="70">
        <f>SUM(K47:X47)</f>
        <v>0</v>
      </c>
      <c r="E47" s="773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793"/>
      <c r="Z47" s="149"/>
      <c r="AA47" s="206"/>
      <c r="AB47" s="767"/>
      <c r="AC47" s="53"/>
      <c r="AD47" s="53"/>
      <c r="AE47" s="54"/>
      <c r="AF47" s="728"/>
      <c r="AG47" s="729"/>
      <c r="AH47" s="729"/>
      <c r="AI47" s="729"/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s="86"/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s="86"/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s="117"/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1062" t="s">
        <v>88</v>
      </c>
      <c r="C51" s="769" t="s">
        <v>52</v>
      </c>
      <c r="D51" s="765">
        <f>SUM(E51:X51)</f>
        <v>0</v>
      </c>
      <c r="E51" s="728"/>
      <c r="F51" s="53"/>
      <c r="G51" s="53"/>
      <c r="H51" s="53"/>
      <c r="I51" s="729"/>
      <c r="J51" s="728"/>
      <c r="K51" s="53"/>
      <c r="L51" s="53"/>
      <c r="M51" s="771"/>
      <c r="N51" s="771"/>
      <c r="O51" s="771"/>
      <c r="P51" s="771"/>
      <c r="Q51" s="771"/>
      <c r="R51" s="771"/>
      <c r="S51" s="771"/>
      <c r="T51" s="771"/>
      <c r="U51" s="771"/>
      <c r="V51" s="771"/>
      <c r="W51" s="771"/>
      <c r="X51" s="65"/>
      <c r="Y51" s="85"/>
      <c r="Z51" s="82"/>
      <c r="AA51" s="74"/>
      <c r="AB51" s="798"/>
      <c r="AC51" s="53"/>
      <c r="AD51" s="53"/>
      <c r="AE51" s="54"/>
      <c r="AF51" s="728"/>
      <c r="AG51" s="729"/>
      <c r="AH51" s="729"/>
      <c r="AI51" s="729"/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20"/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925" t="s">
        <v>4</v>
      </c>
      <c r="C53" s="1001"/>
      <c r="D53" s="1060">
        <f>SUM(E53:X53)</f>
        <v>40</v>
      </c>
      <c r="E53" s="1063">
        <f>SUM(E11:E52)</f>
        <v>0</v>
      </c>
      <c r="F53" s="802">
        <f t="shared" ref="F53:AI53" si="16">SUM(F11:F52)</f>
        <v>0</v>
      </c>
      <c r="G53" s="802">
        <f t="shared" si="16"/>
        <v>0</v>
      </c>
      <c r="H53" s="802">
        <f t="shared" si="16"/>
        <v>0</v>
      </c>
      <c r="I53" s="1003">
        <f>SUM(I11:I52)</f>
        <v>0</v>
      </c>
      <c r="J53" s="927">
        <f t="shared" si="16"/>
        <v>0</v>
      </c>
      <c r="K53" s="802">
        <f t="shared" si="16"/>
        <v>0</v>
      </c>
      <c r="L53" s="802">
        <f t="shared" si="16"/>
        <v>8</v>
      </c>
      <c r="M53" s="805">
        <f t="shared" si="16"/>
        <v>10</v>
      </c>
      <c r="N53" s="805">
        <f t="shared" si="16"/>
        <v>10</v>
      </c>
      <c r="O53" s="805">
        <f t="shared" si="16"/>
        <v>6</v>
      </c>
      <c r="P53" s="805">
        <f t="shared" si="16"/>
        <v>4</v>
      </c>
      <c r="Q53" s="805">
        <f t="shared" si="16"/>
        <v>2</v>
      </c>
      <c r="R53" s="805">
        <f t="shared" si="16"/>
        <v>0</v>
      </c>
      <c r="S53" s="805">
        <f t="shared" si="16"/>
        <v>0</v>
      </c>
      <c r="T53" s="805">
        <f t="shared" si="16"/>
        <v>0</v>
      </c>
      <c r="U53" s="805">
        <f t="shared" si="16"/>
        <v>0</v>
      </c>
      <c r="V53" s="805">
        <f t="shared" si="16"/>
        <v>0</v>
      </c>
      <c r="W53" s="805">
        <f t="shared" si="16"/>
        <v>0</v>
      </c>
      <c r="X53" s="805">
        <f t="shared" si="16"/>
        <v>0</v>
      </c>
      <c r="Y53" s="806">
        <f t="shared" si="16"/>
        <v>40</v>
      </c>
      <c r="Z53" s="802">
        <f t="shared" si="16"/>
        <v>0</v>
      </c>
      <c r="AA53" s="807">
        <f t="shared" si="16"/>
        <v>0</v>
      </c>
      <c r="AB53" s="806">
        <f t="shared" si="16"/>
        <v>0</v>
      </c>
      <c r="AC53" s="248">
        <f>SUM(AC11:AC52)</f>
        <v>0</v>
      </c>
      <c r="AD53" s="802">
        <f t="shared" si="16"/>
        <v>0</v>
      </c>
      <c r="AE53" s="808">
        <f t="shared" si="16"/>
        <v>0</v>
      </c>
      <c r="AF53" s="1063">
        <f t="shared" si="16"/>
        <v>0</v>
      </c>
      <c r="AG53" s="1003">
        <f>SUM(AG11:AG52)</f>
        <v>0</v>
      </c>
      <c r="AH53" s="1003">
        <f t="shared" ref="AH53" si="17">SUM(AH11:AH52)</f>
        <v>0</v>
      </c>
      <c r="AI53" s="1003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906" t="s">
        <v>3</v>
      </c>
      <c r="B55" s="969"/>
      <c r="C55" s="970"/>
      <c r="D55" s="1064" t="s">
        <v>4</v>
      </c>
      <c r="E55" s="1051" t="s">
        <v>90</v>
      </c>
      <c r="F55" s="745" t="s">
        <v>91</v>
      </c>
      <c r="G55" s="745" t="s">
        <v>92</v>
      </c>
      <c r="H55" s="748" t="s">
        <v>93</v>
      </c>
      <c r="I55" s="810" t="s">
        <v>94</v>
      </c>
    </row>
    <row r="56" spans="1:96" ht="15" customHeight="1" x14ac:dyDescent="0.25">
      <c r="A56" s="1048" t="s">
        <v>40</v>
      </c>
      <c r="B56" s="1053" t="s">
        <v>41</v>
      </c>
      <c r="C56" s="1054"/>
      <c r="D56" s="1055">
        <f t="shared" ref="D56:D91" si="18">SUM(E56:H56)</f>
        <v>0</v>
      </c>
      <c r="E56" s="1056"/>
      <c r="F56" s="984"/>
      <c r="G56" s="984"/>
      <c r="H56" s="1005"/>
      <c r="I56" s="1006"/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1052" t="s">
        <v>42</v>
      </c>
      <c r="C57" s="764" t="s">
        <v>43</v>
      </c>
      <c r="D57" s="1055">
        <f t="shared" si="18"/>
        <v>0</v>
      </c>
      <c r="E57" s="728"/>
      <c r="F57" s="53"/>
      <c r="G57" s="53"/>
      <c r="H57" s="771"/>
      <c r="I57" s="813"/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81"/>
      <c r="F59" s="82"/>
      <c r="G59" s="82"/>
      <c r="H59" s="110"/>
      <c r="I59" s="258"/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90"/>
      <c r="F60" s="91"/>
      <c r="G60" s="91"/>
      <c r="H60" s="225"/>
      <c r="I60" s="259"/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71"/>
      <c r="F61" s="72"/>
      <c r="G61" s="72"/>
      <c r="H61" s="103"/>
      <c r="I61" s="260"/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81"/>
      <c r="F62" s="82"/>
      <c r="G62" s="82"/>
      <c r="H62" s="110"/>
      <c r="I62" s="258"/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81"/>
      <c r="F63" s="82"/>
      <c r="G63" s="82"/>
      <c r="H63" s="110"/>
      <c r="I63" s="258"/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144"/>
      <c r="F64" s="139"/>
      <c r="G64" s="139"/>
      <c r="H64" s="203"/>
      <c r="I64" s="261"/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1049" t="s">
        <v>95</v>
      </c>
      <c r="C65" s="814" t="s">
        <v>96</v>
      </c>
      <c r="D65" s="1055">
        <f t="shared" si="18"/>
        <v>0</v>
      </c>
      <c r="E65" s="728"/>
      <c r="F65" s="53"/>
      <c r="G65" s="53"/>
      <c r="H65" s="771"/>
      <c r="I65" s="813"/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219"/>
      <c r="F67" s="217"/>
      <c r="G67" s="217"/>
      <c r="H67" s="215"/>
      <c r="I67" s="265"/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20</v>
      </c>
      <c r="E68" s="144">
        <v>20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1065" t="s">
        <v>56</v>
      </c>
      <c r="C69" s="772" t="s">
        <v>57</v>
      </c>
      <c r="D69" s="765">
        <f t="shared" si="18"/>
        <v>9</v>
      </c>
      <c r="E69" s="728">
        <v>9</v>
      </c>
      <c r="F69" s="53">
        <v>0</v>
      </c>
      <c r="G69" s="53">
        <v>0</v>
      </c>
      <c r="H69" s="771">
        <v>0</v>
      </c>
      <c r="I69" s="813"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1065"/>
      <c r="C70" s="153" t="s">
        <v>58</v>
      </c>
      <c r="D70" s="114">
        <f t="shared" si="18"/>
        <v>11</v>
      </c>
      <c r="E70" s="115">
        <v>11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219"/>
      <c r="F71" s="217"/>
      <c r="G71" s="217"/>
      <c r="H71" s="215"/>
      <c r="I71" s="265"/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1058" t="s">
        <v>60</v>
      </c>
      <c r="C72" s="1059" t="s">
        <v>61</v>
      </c>
      <c r="D72" s="765">
        <f t="shared" si="18"/>
        <v>0</v>
      </c>
      <c r="E72" s="770"/>
      <c r="F72" s="53"/>
      <c r="G72" s="53"/>
      <c r="H72" s="771"/>
      <c r="I72" s="813"/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109"/>
      <c r="F73" s="82"/>
      <c r="G73" s="82"/>
      <c r="H73" s="110"/>
      <c r="I73" s="258"/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118"/>
      <c r="F74" s="116"/>
      <c r="G74" s="116"/>
      <c r="H74" s="119"/>
      <c r="I74" s="264"/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1058" t="s">
        <v>64</v>
      </c>
      <c r="C75" s="764" t="s">
        <v>65</v>
      </c>
      <c r="D75" s="1055">
        <f t="shared" si="18"/>
        <v>0</v>
      </c>
      <c r="E75" s="728"/>
      <c r="F75" s="53"/>
      <c r="G75" s="53"/>
      <c r="H75" s="771"/>
      <c r="I75" s="813"/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81"/>
      <c r="F76" s="82"/>
      <c r="G76" s="82"/>
      <c r="H76" s="110"/>
      <c r="I76" s="258"/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115"/>
      <c r="F77" s="116"/>
      <c r="G77" s="116"/>
      <c r="H77" s="119"/>
      <c r="I77" s="264"/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920" t="s">
        <v>67</v>
      </c>
      <c r="C78" s="996"/>
      <c r="D78" s="1060">
        <f t="shared" si="18"/>
        <v>0</v>
      </c>
      <c r="E78" s="1061"/>
      <c r="F78" s="784"/>
      <c r="G78" s="784"/>
      <c r="H78" s="787"/>
      <c r="I78" s="816"/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71"/>
      <c r="F79" s="72"/>
      <c r="G79" s="72"/>
      <c r="H79" s="103"/>
      <c r="I79" s="260"/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1046"/>
      <c r="C80" s="88" t="s">
        <v>70</v>
      </c>
      <c r="D80" s="137">
        <f t="shared" si="18"/>
        <v>0</v>
      </c>
      <c r="E80" s="81"/>
      <c r="F80" s="82"/>
      <c r="G80" s="82"/>
      <c r="H80" s="110"/>
      <c r="I80" s="258"/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791" t="s">
        <v>71</v>
      </c>
      <c r="C81" s="791"/>
      <c r="D81" s="137">
        <f t="shared" si="18"/>
        <v>0</v>
      </c>
      <c r="E81" s="81"/>
      <c r="F81" s="82"/>
      <c r="G81" s="82"/>
      <c r="H81" s="110"/>
      <c r="I81" s="258"/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144"/>
      <c r="F83" s="139"/>
      <c r="G83" s="139"/>
      <c r="H83" s="203"/>
      <c r="I83" s="261"/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144"/>
      <c r="F84" s="139"/>
      <c r="G84" s="139"/>
      <c r="H84" s="203"/>
      <c r="I84" s="261"/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1058" t="s">
        <v>75</v>
      </c>
      <c r="C85" s="792" t="s">
        <v>76</v>
      </c>
      <c r="D85" s="1055">
        <f t="shared" si="18"/>
        <v>0</v>
      </c>
      <c r="E85" s="728"/>
      <c r="F85" s="53"/>
      <c r="G85" s="53"/>
      <c r="H85" s="771"/>
      <c r="I85" s="813"/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81"/>
      <c r="F86" s="82"/>
      <c r="G86" s="82"/>
      <c r="H86" s="110"/>
      <c r="I86" s="258"/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144"/>
      <c r="F87" s="139"/>
      <c r="G87" s="139"/>
      <c r="H87" s="203"/>
      <c r="I87" s="261"/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144"/>
      <c r="F88" s="139"/>
      <c r="G88" s="139"/>
      <c r="H88" s="203"/>
      <c r="I88" s="261"/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144"/>
      <c r="F89" s="139"/>
      <c r="G89" s="139"/>
      <c r="H89" s="203"/>
      <c r="I89" s="261"/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794" t="s">
        <v>81</v>
      </c>
      <c r="C90" s="795"/>
      <c r="D90" s="765">
        <f t="shared" si="18"/>
        <v>0</v>
      </c>
      <c r="E90" s="728"/>
      <c r="F90" s="53"/>
      <c r="G90" s="53"/>
      <c r="H90" s="817"/>
      <c r="I90" s="813"/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90"/>
      <c r="F91" s="91"/>
      <c r="G91" s="91"/>
      <c r="H91" s="272"/>
      <c r="I91" s="259"/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1062" t="s">
        <v>83</v>
      </c>
      <c r="C92" s="797" t="s">
        <v>84</v>
      </c>
      <c r="D92" s="765">
        <f>SUM(E92:H92)</f>
        <v>0</v>
      </c>
      <c r="E92" s="728"/>
      <c r="F92" s="53"/>
      <c r="G92" s="53"/>
      <c r="H92" s="817"/>
      <c r="I92" s="813"/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818" t="s">
        <v>88</v>
      </c>
      <c r="C96" s="814" t="s">
        <v>96</v>
      </c>
      <c r="D96" s="765">
        <f t="shared" ref="D96:D97" si="22">SUM(E96:H96)</f>
        <v>0</v>
      </c>
      <c r="E96" s="728"/>
      <c r="F96" s="770"/>
      <c r="G96" s="770"/>
      <c r="H96" s="817"/>
      <c r="I96" s="813"/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115"/>
      <c r="F97" s="118"/>
      <c r="G97" s="118"/>
      <c r="H97" s="276"/>
      <c r="I97" s="264"/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930" t="s">
        <v>4</v>
      </c>
      <c r="C98" s="1008"/>
      <c r="D98" s="1060">
        <f>SUM(E98:H98)</f>
        <v>40</v>
      </c>
      <c r="E98" s="1063">
        <f>SUM(E56:E97)</f>
        <v>40</v>
      </c>
      <c r="F98" s="1063">
        <f t="shared" ref="F98:I98" si="23">SUM(F56:F97)</f>
        <v>0</v>
      </c>
      <c r="G98" s="1063">
        <f t="shared" si="23"/>
        <v>0</v>
      </c>
      <c r="H98" s="1063">
        <f t="shared" si="23"/>
        <v>0</v>
      </c>
      <c r="I98" s="1063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906" t="s">
        <v>98</v>
      </c>
      <c r="B100" s="969"/>
      <c r="C100" s="970"/>
      <c r="D100" s="1064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821" t="s">
        <v>100</v>
      </c>
      <c r="B101" s="822"/>
      <c r="C101" s="823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1009" t="s">
        <v>103</v>
      </c>
      <c r="B104" s="1010"/>
      <c r="C104" s="1011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1048"/>
      <c r="D105" s="298" t="s">
        <v>105</v>
      </c>
      <c r="E105" s="1065" t="s">
        <v>106</v>
      </c>
      <c r="F105" s="1065"/>
      <c r="G105" s="1066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1067" t="s">
        <v>108</v>
      </c>
      <c r="F106" s="829" t="s">
        <v>109</v>
      </c>
      <c r="G106" s="933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831" t="s">
        <v>111</v>
      </c>
      <c r="B107" s="832"/>
      <c r="C107" s="833"/>
      <c r="D107" s="834">
        <f>SUM(E107:G107)</f>
        <v>0</v>
      </c>
      <c r="E107" s="835"/>
      <c r="F107" s="311"/>
      <c r="G107" s="836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934" t="s">
        <v>114</v>
      </c>
      <c r="B110" s="1014"/>
      <c r="C110" s="1014"/>
      <c r="D110" s="1014"/>
      <c r="E110" s="1014"/>
      <c r="F110" s="1014"/>
      <c r="G110" s="935"/>
      <c r="H110" s="1015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841" t="s">
        <v>115</v>
      </c>
      <c r="B111" s="842"/>
      <c r="C111" s="843"/>
      <c r="D111" s="336">
        <f>SUM(E111:G111)</f>
        <v>0</v>
      </c>
      <c r="E111" s="835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1009" t="s">
        <v>117</v>
      </c>
      <c r="B113" s="1010"/>
      <c r="C113" s="1011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1047" t="s">
        <v>118</v>
      </c>
      <c r="B114" s="10"/>
      <c r="C114" s="1048"/>
      <c r="D114" s="1065" t="s">
        <v>105</v>
      </c>
      <c r="E114" s="970" t="s">
        <v>107</v>
      </c>
      <c r="F114" s="906" t="s">
        <v>119</v>
      </c>
      <c r="G114" s="970"/>
      <c r="H114" s="936" t="s">
        <v>6</v>
      </c>
      <c r="I114" s="1016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937"/>
      <c r="V114" s="1017" t="s">
        <v>7</v>
      </c>
      <c r="W114" s="1048" t="s">
        <v>120</v>
      </c>
    </row>
    <row r="115" spans="1:91" s="23" customFormat="1" ht="23.25" customHeight="1" x14ac:dyDescent="0.15">
      <c r="A115" s="24"/>
      <c r="B115" s="25"/>
      <c r="C115" s="26"/>
      <c r="D115" s="1065"/>
      <c r="E115" s="970"/>
      <c r="F115" s="1042" t="s">
        <v>121</v>
      </c>
      <c r="G115" s="746" t="s">
        <v>16</v>
      </c>
      <c r="H115" s="911" t="s">
        <v>122</v>
      </c>
      <c r="I115" s="745" t="s">
        <v>123</v>
      </c>
      <c r="J115" s="848" t="s">
        <v>124</v>
      </c>
      <c r="K115" s="848" t="s">
        <v>20</v>
      </c>
      <c r="L115" s="848" t="s">
        <v>21</v>
      </c>
      <c r="M115" s="848" t="s">
        <v>22</v>
      </c>
      <c r="N115" s="848" t="s">
        <v>23</v>
      </c>
      <c r="O115" s="848" t="s">
        <v>24</v>
      </c>
      <c r="P115" s="848" t="s">
        <v>25</v>
      </c>
      <c r="Q115" s="848" t="s">
        <v>26</v>
      </c>
      <c r="R115" s="848" t="s">
        <v>27</v>
      </c>
      <c r="S115" s="848" t="s">
        <v>28</v>
      </c>
      <c r="T115" s="848" t="s">
        <v>29</v>
      </c>
      <c r="U115" s="849" t="s">
        <v>30</v>
      </c>
      <c r="V115" s="349"/>
      <c r="W115" s="26"/>
    </row>
    <row r="116" spans="1:91" s="23" customFormat="1" ht="15" customHeight="1" x14ac:dyDescent="0.15">
      <c r="A116" s="850" t="s">
        <v>125</v>
      </c>
      <c r="B116" s="851"/>
      <c r="C116" s="852"/>
      <c r="D116" s="853"/>
      <c r="E116" s="854">
        <f>+F116+G116+H116+I116+J116+K116+L116+M116+N116+O116+P116+Q116+R116+S116+T116+U116</f>
        <v>0</v>
      </c>
      <c r="F116" s="835"/>
      <c r="G116" s="855"/>
      <c r="H116" s="856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857"/>
      <c r="W116" s="855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1009" t="s">
        <v>128</v>
      </c>
      <c r="B119" s="1011"/>
      <c r="C119" s="1011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1048"/>
      <c r="D120" s="1065" t="s">
        <v>130</v>
      </c>
      <c r="E120" s="907" t="s">
        <v>6</v>
      </c>
      <c r="F120" s="971"/>
      <c r="G120" s="971"/>
      <c r="H120" s="971"/>
      <c r="I120" s="971"/>
      <c r="J120" s="908"/>
      <c r="K120" s="971" t="s">
        <v>131</v>
      </c>
      <c r="L120" s="1018"/>
    </row>
    <row r="121" spans="1:91" s="23" customFormat="1" ht="15" customHeight="1" x14ac:dyDescent="0.15">
      <c r="A121" s="25"/>
      <c r="B121" s="25"/>
      <c r="C121" s="26"/>
      <c r="D121" s="1065"/>
      <c r="E121" s="1042" t="s">
        <v>132</v>
      </c>
      <c r="F121" s="911" t="s">
        <v>133</v>
      </c>
      <c r="G121" s="745" t="s">
        <v>134</v>
      </c>
      <c r="H121" s="745" t="s">
        <v>135</v>
      </c>
      <c r="I121" s="978" t="s">
        <v>136</v>
      </c>
      <c r="J121" s="748" t="s">
        <v>137</v>
      </c>
      <c r="K121" s="911" t="s">
        <v>53</v>
      </c>
      <c r="L121" s="1019" t="s">
        <v>52</v>
      </c>
    </row>
    <row r="122" spans="1:91" s="23" customFormat="1" ht="15" customHeight="1" x14ac:dyDescent="0.25">
      <c r="A122" s="1068" t="s">
        <v>138</v>
      </c>
      <c r="B122" s="1069"/>
      <c r="C122" s="769" t="s">
        <v>139</v>
      </c>
      <c r="D122" s="382">
        <f t="shared" ref="D122:D130" si="25">SUM(E122:J122)</f>
        <v>0</v>
      </c>
      <c r="E122" s="728"/>
      <c r="F122" s="770"/>
      <c r="G122" s="53"/>
      <c r="H122" s="53"/>
      <c r="I122" s="53"/>
      <c r="J122" s="862"/>
      <c r="K122" s="770"/>
      <c r="L122" s="729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1068" t="s">
        <v>142</v>
      </c>
      <c r="B125" s="1069"/>
      <c r="C125" s="769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1068" t="s">
        <v>143</v>
      </c>
      <c r="B128" s="1069"/>
      <c r="C128" s="769" t="s">
        <v>139</v>
      </c>
      <c r="D128" s="389">
        <f t="shared" si="25"/>
        <v>0</v>
      </c>
      <c r="E128" s="728"/>
      <c r="F128" s="770"/>
      <c r="G128" s="53"/>
      <c r="H128" s="53"/>
      <c r="I128" s="53"/>
      <c r="J128" s="862"/>
      <c r="K128" s="770"/>
      <c r="L128" s="729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1009" t="s">
        <v>144</v>
      </c>
      <c r="B131" s="1010"/>
      <c r="C131" s="1010"/>
      <c r="D131" s="1010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1070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1071" t="s">
        <v>148</v>
      </c>
      <c r="B133" s="1072"/>
      <c r="C133" s="923"/>
      <c r="D133" s="1073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1009" t="s">
        <v>149</v>
      </c>
      <c r="B134" s="1010"/>
      <c r="C134" s="1010"/>
      <c r="D134" s="1010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1074" t="s">
        <v>145</v>
      </c>
      <c r="B135" s="906" t="s">
        <v>150</v>
      </c>
      <c r="C135" s="969"/>
      <c r="D135" s="969"/>
      <c r="E135" s="969"/>
      <c r="F135" s="969"/>
      <c r="G135" s="969"/>
      <c r="H135" s="969"/>
      <c r="I135" s="970"/>
      <c r="J135" s="281"/>
      <c r="K135" s="281"/>
      <c r="L135" s="281"/>
    </row>
    <row r="136" spans="1:89" s="23" customFormat="1" ht="42.75" customHeight="1" x14ac:dyDescent="0.15">
      <c r="A136" s="402"/>
      <c r="B136" s="945" t="s">
        <v>151</v>
      </c>
      <c r="C136" s="1042" t="s">
        <v>152</v>
      </c>
      <c r="D136" s="745" t="s">
        <v>153</v>
      </c>
      <c r="E136" s="745" t="s">
        <v>154</v>
      </c>
      <c r="F136" s="745" t="s">
        <v>155</v>
      </c>
      <c r="G136" s="745" t="s">
        <v>156</v>
      </c>
      <c r="H136" s="745" t="s">
        <v>157</v>
      </c>
      <c r="I136" s="1019" t="s">
        <v>158</v>
      </c>
      <c r="J136" s="281"/>
      <c r="K136" s="281"/>
      <c r="L136" s="281"/>
    </row>
    <row r="137" spans="1:89" s="23" customFormat="1" ht="31.5" x14ac:dyDescent="0.15">
      <c r="A137" s="869" t="s">
        <v>159</v>
      </c>
      <c r="B137" s="870">
        <f>SUM(C137:I137)</f>
        <v>0</v>
      </c>
      <c r="C137" s="728"/>
      <c r="D137" s="53"/>
      <c r="E137" s="53"/>
      <c r="F137" s="53"/>
      <c r="G137" s="53"/>
      <c r="H137" s="53"/>
      <c r="I137" s="729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1009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1074" t="s">
        <v>145</v>
      </c>
      <c r="B141" s="1049" t="s">
        <v>163</v>
      </c>
      <c r="C141" s="946" t="s">
        <v>164</v>
      </c>
      <c r="D141" s="1027"/>
      <c r="E141" s="1027"/>
      <c r="F141" s="1027"/>
      <c r="G141" s="1027"/>
      <c r="H141" s="1027"/>
      <c r="I141" s="1027"/>
      <c r="J141" s="1027"/>
      <c r="K141" s="1027"/>
      <c r="L141" s="1027"/>
      <c r="M141" s="1028"/>
    </row>
    <row r="142" spans="1:89" s="23" customFormat="1" ht="31.5" x14ac:dyDescent="0.15">
      <c r="A142" s="402"/>
      <c r="B142" s="27"/>
      <c r="C142" s="1042" t="s">
        <v>165</v>
      </c>
      <c r="D142" s="745" t="s">
        <v>166</v>
      </c>
      <c r="E142" s="745" t="s">
        <v>167</v>
      </c>
      <c r="F142" s="745" t="s">
        <v>168</v>
      </c>
      <c r="G142" s="745" t="s">
        <v>169</v>
      </c>
      <c r="H142" s="745" t="s">
        <v>170</v>
      </c>
      <c r="I142" s="745" t="s">
        <v>171</v>
      </c>
      <c r="J142" s="745" t="s">
        <v>172</v>
      </c>
      <c r="K142" s="745" t="s">
        <v>173</v>
      </c>
      <c r="L142" s="745" t="s">
        <v>174</v>
      </c>
      <c r="M142" s="1019" t="s">
        <v>175</v>
      </c>
    </row>
    <row r="143" spans="1:89" s="23" customFormat="1" ht="21" x14ac:dyDescent="0.15">
      <c r="A143" s="869" t="s">
        <v>176</v>
      </c>
      <c r="B143" s="870">
        <f>SUM(C143:M143)</f>
        <v>0</v>
      </c>
      <c r="C143" s="728"/>
      <c r="D143" s="53"/>
      <c r="E143" s="53"/>
      <c r="F143" s="53"/>
      <c r="G143" s="53"/>
      <c r="H143" s="53"/>
      <c r="I143" s="53"/>
      <c r="J143" s="53"/>
      <c r="K143" s="53"/>
      <c r="L143" s="53"/>
      <c r="M143" s="729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1009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1074" t="s">
        <v>145</v>
      </c>
      <c r="B146" s="1075" t="s">
        <v>179</v>
      </c>
      <c r="C146" s="875" t="s">
        <v>6</v>
      </c>
      <c r="D146" s="1030"/>
      <c r="E146" s="1030"/>
      <c r="F146" s="948"/>
      <c r="G146" s="972" t="s">
        <v>9</v>
      </c>
      <c r="H146" s="1076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879" t="s">
        <v>180</v>
      </c>
      <c r="D147" s="745" t="s">
        <v>181</v>
      </c>
      <c r="E147" s="745" t="s">
        <v>182</v>
      </c>
      <c r="F147" s="748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869" t="s">
        <v>184</v>
      </c>
      <c r="B148" s="880"/>
      <c r="C148" s="767"/>
      <c r="D148" s="53"/>
      <c r="E148" s="53"/>
      <c r="F148" s="65"/>
      <c r="G148" s="770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950" t="s">
        <v>187</v>
      </c>
      <c r="F151" s="1032"/>
      <c r="G151" s="1032"/>
      <c r="H151" s="1032"/>
      <c r="I151" s="1032"/>
      <c r="J151" s="1032"/>
      <c r="K151" s="1032"/>
      <c r="L151" s="1032"/>
      <c r="M151" s="1032"/>
      <c r="N151" s="1032"/>
      <c r="O151" s="1032"/>
      <c r="P151" s="951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1077" t="s">
        <v>205</v>
      </c>
      <c r="B161" s="1078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906" t="s">
        <v>3</v>
      </c>
      <c r="B170" s="969"/>
      <c r="C170" s="970"/>
      <c r="D170" s="1064" t="s">
        <v>4</v>
      </c>
      <c r="E170" s="1051" t="s">
        <v>207</v>
      </c>
      <c r="F170" s="745" t="s">
        <v>91</v>
      </c>
      <c r="G170" s="745" t="s">
        <v>92</v>
      </c>
      <c r="H170" s="748" t="s">
        <v>93</v>
      </c>
      <c r="I170" s="810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1052" t="s">
        <v>40</v>
      </c>
      <c r="B171" s="1053" t="s">
        <v>41</v>
      </c>
      <c r="C171" s="1054"/>
      <c r="D171" s="1055">
        <f t="shared" ref="D171:D203" si="34">SUM(E171:H171)</f>
        <v>0</v>
      </c>
      <c r="E171" s="1056"/>
      <c r="F171" s="984"/>
      <c r="G171" s="984"/>
      <c r="H171" s="1005"/>
      <c r="I171" s="1006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1052" t="s">
        <v>42</v>
      </c>
      <c r="C172" s="764" t="s">
        <v>43</v>
      </c>
      <c r="D172" s="1055">
        <f t="shared" si="34"/>
        <v>0</v>
      </c>
      <c r="E172" s="728"/>
      <c r="F172" s="53"/>
      <c r="G172" s="53"/>
      <c r="H172" s="771"/>
      <c r="I172" s="813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1058" t="s">
        <v>60</v>
      </c>
      <c r="C185" s="1059" t="s">
        <v>61</v>
      </c>
      <c r="D185" s="765">
        <f t="shared" si="34"/>
        <v>0</v>
      </c>
      <c r="E185" s="770"/>
      <c r="F185" s="53"/>
      <c r="G185" s="53"/>
      <c r="H185" s="771"/>
      <c r="I185" s="813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1058" t="s">
        <v>64</v>
      </c>
      <c r="C188" s="764" t="s">
        <v>65</v>
      </c>
      <c r="D188" s="1055">
        <f t="shared" si="34"/>
        <v>0</v>
      </c>
      <c r="E188" s="728"/>
      <c r="F188" s="53"/>
      <c r="G188" s="53"/>
      <c r="H188" s="771"/>
      <c r="I188" s="813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920" t="s">
        <v>67</v>
      </c>
      <c r="C191" s="996"/>
      <c r="D191" s="1060">
        <f t="shared" si="34"/>
        <v>0</v>
      </c>
      <c r="E191" s="1061"/>
      <c r="F191" s="784"/>
      <c r="G191" s="784"/>
      <c r="H191" s="787"/>
      <c r="I191" s="816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1046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791" t="s">
        <v>71</v>
      </c>
      <c r="C194" s="791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1058" t="s">
        <v>75</v>
      </c>
      <c r="C198" s="792" t="s">
        <v>76</v>
      </c>
      <c r="D198" s="1055">
        <f t="shared" si="34"/>
        <v>0</v>
      </c>
      <c r="E198" s="728"/>
      <c r="F198" s="53"/>
      <c r="G198" s="53"/>
      <c r="H198" s="771"/>
      <c r="I198" s="813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794" t="s">
        <v>81</v>
      </c>
      <c r="C201" s="795"/>
      <c r="D201" s="765">
        <f t="shared" si="34"/>
        <v>0</v>
      </c>
      <c r="E201" s="728"/>
      <c r="F201" s="53"/>
      <c r="G201" s="53"/>
      <c r="H201" s="817"/>
      <c r="I201" s="813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1079" t="s">
        <v>4</v>
      </c>
      <c r="C203" s="887"/>
      <c r="D203" s="1060">
        <f t="shared" si="34"/>
        <v>0</v>
      </c>
      <c r="E203" s="1063">
        <f>SUM(E171:E202)</f>
        <v>0</v>
      </c>
      <c r="F203" s="927">
        <f>SUM(F171:F202)</f>
        <v>0</v>
      </c>
      <c r="G203" s="927">
        <f>SUM(G171:G202)</f>
        <v>0</v>
      </c>
      <c r="H203" s="955">
        <f>SUM(H171:H202)</f>
        <v>0</v>
      </c>
      <c r="I203" s="889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1010"/>
      <c r="G204" s="1010" t="s">
        <v>209</v>
      </c>
      <c r="H204" s="1080"/>
      <c r="I204" s="1080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1081" t="s">
        <v>210</v>
      </c>
      <c r="B205" s="1082" t="s">
        <v>211</v>
      </c>
      <c r="C205" s="1083" t="s">
        <v>4</v>
      </c>
      <c r="D205" s="512"/>
      <c r="E205" s="1076"/>
      <c r="F205" s="906" t="s">
        <v>212</v>
      </c>
      <c r="G205" s="969"/>
      <c r="H205" s="969"/>
      <c r="I205" s="969"/>
      <c r="J205" s="969"/>
      <c r="K205" s="969"/>
      <c r="L205" s="969"/>
      <c r="M205" s="969"/>
      <c r="N205" s="969"/>
      <c r="O205" s="969"/>
      <c r="P205" s="969"/>
      <c r="Q205" s="969"/>
      <c r="R205" s="969"/>
      <c r="S205" s="969"/>
      <c r="T205" s="969"/>
      <c r="U205" s="969"/>
      <c r="V205" s="969"/>
      <c r="W205" s="969"/>
      <c r="X205" s="969"/>
      <c r="Y205" s="969"/>
      <c r="Z205" s="969"/>
      <c r="AA205" s="969"/>
      <c r="AB205" s="969"/>
      <c r="AC205" s="969"/>
      <c r="AD205" s="969"/>
      <c r="AE205" s="969"/>
      <c r="AF205" s="969"/>
      <c r="AG205" s="960"/>
      <c r="AH205" s="1040" t="s">
        <v>213</v>
      </c>
      <c r="AI205" s="515"/>
    </row>
    <row r="206" spans="1:89" x14ac:dyDescent="0.25">
      <c r="A206" s="1081"/>
      <c r="B206" s="516"/>
      <c r="C206" s="517"/>
      <c r="D206" s="518"/>
      <c r="E206" s="422"/>
      <c r="F206" s="906" t="s">
        <v>21</v>
      </c>
      <c r="G206" s="970"/>
      <c r="H206" s="907" t="s">
        <v>22</v>
      </c>
      <c r="I206" s="1018"/>
      <c r="J206" s="907" t="s">
        <v>23</v>
      </c>
      <c r="K206" s="1018"/>
      <c r="L206" s="907" t="s">
        <v>24</v>
      </c>
      <c r="M206" s="1018"/>
      <c r="N206" s="907" t="s">
        <v>25</v>
      </c>
      <c r="O206" s="1018"/>
      <c r="P206" s="907" t="s">
        <v>26</v>
      </c>
      <c r="Q206" s="1018"/>
      <c r="R206" s="907" t="s">
        <v>27</v>
      </c>
      <c r="S206" s="1018"/>
      <c r="T206" s="907" t="s">
        <v>28</v>
      </c>
      <c r="U206" s="1018"/>
      <c r="V206" s="907" t="s">
        <v>29</v>
      </c>
      <c r="W206" s="1018"/>
      <c r="X206" s="907" t="s">
        <v>30</v>
      </c>
      <c r="Y206" s="1018"/>
      <c r="Z206" s="907" t="s">
        <v>31</v>
      </c>
      <c r="AA206" s="1018"/>
      <c r="AB206" s="907" t="s">
        <v>32</v>
      </c>
      <c r="AC206" s="1018"/>
      <c r="AD206" s="907" t="s">
        <v>33</v>
      </c>
      <c r="AE206" s="1018"/>
      <c r="AF206" s="907" t="s">
        <v>214</v>
      </c>
      <c r="AG206" s="908"/>
      <c r="AH206" s="519"/>
    </row>
    <row r="207" spans="1:89" x14ac:dyDescent="0.25">
      <c r="A207" s="1081"/>
      <c r="B207" s="520"/>
      <c r="C207" s="1084" t="s">
        <v>215</v>
      </c>
      <c r="D207" s="911" t="s">
        <v>53</v>
      </c>
      <c r="E207" s="1019" t="s">
        <v>52</v>
      </c>
      <c r="F207" s="1085" t="s">
        <v>53</v>
      </c>
      <c r="G207" s="1019" t="s">
        <v>52</v>
      </c>
      <c r="H207" s="1085" t="s">
        <v>53</v>
      </c>
      <c r="I207" s="1019" t="s">
        <v>52</v>
      </c>
      <c r="J207" s="1085" t="s">
        <v>53</v>
      </c>
      <c r="K207" s="1019" t="s">
        <v>52</v>
      </c>
      <c r="L207" s="1085" t="s">
        <v>53</v>
      </c>
      <c r="M207" s="1019" t="s">
        <v>52</v>
      </c>
      <c r="N207" s="1085" t="s">
        <v>53</v>
      </c>
      <c r="O207" s="1019" t="s">
        <v>52</v>
      </c>
      <c r="P207" s="1085" t="s">
        <v>53</v>
      </c>
      <c r="Q207" s="1019" t="s">
        <v>52</v>
      </c>
      <c r="R207" s="1085" t="s">
        <v>53</v>
      </c>
      <c r="S207" s="1019" t="s">
        <v>52</v>
      </c>
      <c r="T207" s="1085" t="s">
        <v>53</v>
      </c>
      <c r="U207" s="1019" t="s">
        <v>52</v>
      </c>
      <c r="V207" s="1085" t="s">
        <v>53</v>
      </c>
      <c r="W207" s="1019" t="s">
        <v>52</v>
      </c>
      <c r="X207" s="1085" t="s">
        <v>53</v>
      </c>
      <c r="Y207" s="1019" t="s">
        <v>52</v>
      </c>
      <c r="Z207" s="1085" t="s">
        <v>53</v>
      </c>
      <c r="AA207" s="1019" t="s">
        <v>52</v>
      </c>
      <c r="AB207" s="1085" t="s">
        <v>53</v>
      </c>
      <c r="AC207" s="1019" t="s">
        <v>52</v>
      </c>
      <c r="AD207" s="1085" t="s">
        <v>53</v>
      </c>
      <c r="AE207" s="1019" t="s">
        <v>52</v>
      </c>
      <c r="AF207" s="1085" t="s">
        <v>53</v>
      </c>
      <c r="AG207" s="963" t="s">
        <v>52</v>
      </c>
      <c r="AH207" s="524"/>
    </row>
    <row r="208" spans="1:89" ht="15" customHeight="1" x14ac:dyDescent="0.25">
      <c r="A208" s="1043" t="s">
        <v>116</v>
      </c>
      <c r="B208" s="724" t="s">
        <v>216</v>
      </c>
      <c r="C208" s="1044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1045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1045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1045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1086" t="s">
        <v>222</v>
      </c>
      <c r="B214" s="724" t="s">
        <v>223</v>
      </c>
      <c r="C214" s="725">
        <f t="shared" si="41"/>
        <v>0</v>
      </c>
      <c r="D214" s="726">
        <f t="shared" si="38"/>
        <v>0</v>
      </c>
      <c r="E214" s="727">
        <f t="shared" si="38"/>
        <v>0</v>
      </c>
      <c r="F214" s="728"/>
      <c r="G214" s="54"/>
      <c r="H214" s="728"/>
      <c r="I214" s="54"/>
      <c r="J214" s="728"/>
      <c r="K214" s="54"/>
      <c r="L214" s="728"/>
      <c r="M214" s="54"/>
      <c r="N214" s="728"/>
      <c r="O214" s="54"/>
      <c r="P214" s="728"/>
      <c r="Q214" s="54"/>
      <c r="R214" s="728"/>
      <c r="S214" s="54"/>
      <c r="T214" s="728"/>
      <c r="U214" s="54"/>
      <c r="V214" s="728"/>
      <c r="W214" s="54"/>
      <c r="X214" s="728"/>
      <c r="Y214" s="54"/>
      <c r="Z214" s="728"/>
      <c r="AA214" s="54"/>
      <c r="AB214" s="728"/>
      <c r="AC214" s="54"/>
      <c r="AD214" s="728"/>
      <c r="AE214" s="54"/>
      <c r="AF214" s="728"/>
      <c r="AG214" s="65"/>
      <c r="AH214" s="729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1086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80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E52" xr:uid="{9DCFF405-6652-402D-BD85-2E8CC7073DBA}">
      <formula1>0</formula1>
      <formula2>9.99999999999999E+37</formula2>
    </dataValidation>
    <dataValidation type="whole" allowBlank="1" showInputMessage="1" showErrorMessage="1" sqref="E153:R168" xr:uid="{AC7FABF2-CF99-4C92-9B03-DD0E55B750BE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4BF09D51-240E-422D-BA83-ECCC8F5532DD}"/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3A4B3AF4-B88E-4047-8F54-5FFF6DA51C18}">
      <formula1>0</formula1>
    </dataValidation>
    <dataValidation type="whole" operator="greaterThanOrEqual" allowBlank="1" showInputMessage="1" showErrorMessage="1" sqref="D153:D168 E107:H109 E111:H112 AF11:AI52" xr:uid="{FCEEAEEA-496A-445D-B607-806700C10244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E960-D570-458B-A508-704E0A686D51}">
  <dimension ref="A1:CS24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",[7]NOMBRE!B2, " (",[7]NOMBRE!C2,[7]NOMBRE!D2,[7]NOMBRE!E2,[7]NOMBRE!F2,[7]NOMBRE!G2,")")</f>
        <v>COMUNA: LINARES (07401)</v>
      </c>
    </row>
    <row r="3" spans="1:96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96" x14ac:dyDescent="0.25">
      <c r="A4" s="1" t="str">
        <f>CONCATENATE("MES: ",[7]NOMBRE!B6, " (",[7]NOMBRE!C6,[7]NOMBRE!D6,")")</f>
        <v>MES: JUNIO (06)</v>
      </c>
    </row>
    <row r="5" spans="1:96" x14ac:dyDescent="0.25">
      <c r="A5" s="1" t="str">
        <f>CONCATENATE("AÑO: ",[7]NOMBRE!B7)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1047" t="s">
        <v>3</v>
      </c>
      <c r="B9" s="10"/>
      <c r="C9" s="1048"/>
      <c r="D9" s="1049" t="s">
        <v>4</v>
      </c>
      <c r="E9" s="906" t="s">
        <v>5</v>
      </c>
      <c r="F9" s="969"/>
      <c r="G9" s="969"/>
      <c r="H9" s="969"/>
      <c r="I9" s="970"/>
      <c r="J9" s="907" t="s">
        <v>6</v>
      </c>
      <c r="K9" s="971"/>
      <c r="L9" s="971"/>
      <c r="M9" s="971"/>
      <c r="N9" s="971"/>
      <c r="O9" s="971"/>
      <c r="P9" s="971"/>
      <c r="Q9" s="971"/>
      <c r="R9" s="971"/>
      <c r="S9" s="971"/>
      <c r="T9" s="971"/>
      <c r="U9" s="971"/>
      <c r="V9" s="971"/>
      <c r="W9" s="971"/>
      <c r="X9" s="908"/>
      <c r="Y9" s="971" t="s">
        <v>7</v>
      </c>
      <c r="Z9" s="971"/>
      <c r="AA9" s="908"/>
      <c r="AB9" s="972" t="s">
        <v>8</v>
      </c>
      <c r="AC9" s="973" t="s">
        <v>9</v>
      </c>
      <c r="AD9" s="973" t="s">
        <v>10</v>
      </c>
      <c r="AE9" s="974" t="s">
        <v>11</v>
      </c>
      <c r="AF9" s="969" t="s">
        <v>12</v>
      </c>
      <c r="AG9" s="970"/>
      <c r="AH9" s="1050" t="s">
        <v>13</v>
      </c>
      <c r="AI9" s="1050" t="s">
        <v>14</v>
      </c>
    </row>
    <row r="10" spans="1:96" s="23" customFormat="1" ht="30" customHeight="1" x14ac:dyDescent="0.15">
      <c r="A10" s="24"/>
      <c r="B10" s="25"/>
      <c r="C10" s="26"/>
      <c r="D10" s="27"/>
      <c r="E10" s="1051" t="s">
        <v>15</v>
      </c>
      <c r="F10" s="977" t="s">
        <v>16</v>
      </c>
      <c r="G10" s="977" t="s">
        <v>17</v>
      </c>
      <c r="H10" s="745" t="s">
        <v>18</v>
      </c>
      <c r="I10" s="746" t="s">
        <v>19</v>
      </c>
      <c r="J10" s="1085" t="s">
        <v>20</v>
      </c>
      <c r="K10" s="745" t="s">
        <v>21</v>
      </c>
      <c r="L10" s="745" t="s">
        <v>22</v>
      </c>
      <c r="M10" s="745" t="s">
        <v>23</v>
      </c>
      <c r="N10" s="745" t="s">
        <v>24</v>
      </c>
      <c r="O10" s="745" t="s">
        <v>25</v>
      </c>
      <c r="P10" s="745" t="s">
        <v>26</v>
      </c>
      <c r="Q10" s="745" t="s">
        <v>27</v>
      </c>
      <c r="R10" s="745" t="s">
        <v>28</v>
      </c>
      <c r="S10" s="745" t="s">
        <v>29</v>
      </c>
      <c r="T10" s="745" t="s">
        <v>30</v>
      </c>
      <c r="U10" s="745" t="s">
        <v>31</v>
      </c>
      <c r="V10" s="745" t="s">
        <v>32</v>
      </c>
      <c r="W10" s="745" t="s">
        <v>33</v>
      </c>
      <c r="X10" s="748" t="s">
        <v>34</v>
      </c>
      <c r="Y10" s="911" t="s">
        <v>35</v>
      </c>
      <c r="Z10" s="978" t="s">
        <v>36</v>
      </c>
      <c r="AA10" s="748" t="s">
        <v>37</v>
      </c>
      <c r="AB10" s="36"/>
      <c r="AC10" s="37"/>
      <c r="AD10" s="37"/>
      <c r="AE10" s="38"/>
      <c r="AF10" s="1085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1052" t="s">
        <v>40</v>
      </c>
      <c r="B11" s="1053" t="s">
        <v>41</v>
      </c>
      <c r="C11" s="1054"/>
      <c r="D11" s="1055">
        <f>SUM(E11:G11)</f>
        <v>0</v>
      </c>
      <c r="E11" s="1056"/>
      <c r="F11" s="984"/>
      <c r="G11" s="984"/>
      <c r="H11" s="1057"/>
      <c r="I11" s="986"/>
      <c r="J11" s="1057"/>
      <c r="K11" s="987"/>
      <c r="L11" s="987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9"/>
      <c r="Z11" s="987"/>
      <c r="AA11" s="990"/>
      <c r="AB11" s="991"/>
      <c r="AC11" s="53"/>
      <c r="AD11" s="53"/>
      <c r="AE11" s="54"/>
      <c r="AF11" s="728"/>
      <c r="AG11" s="729"/>
      <c r="AH11" s="729"/>
      <c r="AI11" s="729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1052" t="s">
        <v>42</v>
      </c>
      <c r="C12" s="764" t="s">
        <v>43</v>
      </c>
      <c r="D12" s="765">
        <f>SUM(E12:X12)</f>
        <v>0</v>
      </c>
      <c r="E12" s="728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766"/>
      <c r="Z12" s="66"/>
      <c r="AA12" s="67"/>
      <c r="AB12" s="767"/>
      <c r="AC12" s="53"/>
      <c r="AD12" s="53"/>
      <c r="AE12" s="54"/>
      <c r="AF12" s="728"/>
      <c r="AG12" s="729"/>
      <c r="AH12" s="729"/>
      <c r="AI12" s="729"/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s="79"/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s="86"/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s="98"/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s="79"/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s="86"/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s="86"/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s="117"/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1058" t="s">
        <v>51</v>
      </c>
      <c r="C20" s="769" t="s">
        <v>52</v>
      </c>
      <c r="D20" s="765">
        <f t="shared" si="13"/>
        <v>0</v>
      </c>
      <c r="E20" s="125"/>
      <c r="F20" s="126"/>
      <c r="G20" s="126"/>
      <c r="H20" s="126"/>
      <c r="I20" s="127"/>
      <c r="J20" s="770"/>
      <c r="K20" s="53"/>
      <c r="L20" s="53"/>
      <c r="M20" s="771"/>
      <c r="N20" s="771"/>
      <c r="O20" s="771"/>
      <c r="P20" s="771"/>
      <c r="Q20" s="771"/>
      <c r="R20" s="771"/>
      <c r="S20" s="771"/>
      <c r="T20" s="771"/>
      <c r="U20" s="771"/>
      <c r="V20" s="771"/>
      <c r="W20" s="771"/>
      <c r="X20" s="771"/>
      <c r="Y20" s="767"/>
      <c r="Z20" s="53"/>
      <c r="AA20" s="65"/>
      <c r="AB20" s="767"/>
      <c r="AC20" s="53"/>
      <c r="AD20" s="53"/>
      <c r="AE20" s="54"/>
      <c r="AF20" s="728"/>
      <c r="AG20" s="729"/>
      <c r="AH20" s="729"/>
      <c r="AI20" s="729"/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s="117"/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771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s="79"/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15</v>
      </c>
      <c r="E23" s="125"/>
      <c r="F23" s="126"/>
      <c r="G23" s="126"/>
      <c r="H23" s="126"/>
      <c r="I23" s="127"/>
      <c r="J23" s="138">
        <v>1</v>
      </c>
      <c r="K23" s="139">
        <v>0</v>
      </c>
      <c r="L23" s="139">
        <v>3</v>
      </c>
      <c r="M23" s="139">
        <v>3</v>
      </c>
      <c r="N23" s="139">
        <v>1</v>
      </c>
      <c r="O23" s="139">
        <v>4</v>
      </c>
      <c r="P23" s="139"/>
      <c r="Q23" s="139">
        <v>3</v>
      </c>
      <c r="R23" s="139"/>
      <c r="S23" s="139"/>
      <c r="T23" s="140"/>
      <c r="U23" s="140"/>
      <c r="V23" s="140"/>
      <c r="W23" s="140"/>
      <c r="X23" s="140"/>
      <c r="Y23" s="141">
        <v>15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s="145"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1049" t="s">
        <v>56</v>
      </c>
      <c r="C24" s="772" t="s">
        <v>57</v>
      </c>
      <c r="D24" s="1055">
        <f>SUM(J24:S24)</f>
        <v>7</v>
      </c>
      <c r="E24" s="773"/>
      <c r="F24" s="149"/>
      <c r="G24" s="149"/>
      <c r="H24" s="149"/>
      <c r="I24" s="774"/>
      <c r="J24" s="770">
        <v>1</v>
      </c>
      <c r="K24" s="984">
        <v>0</v>
      </c>
      <c r="L24" s="984">
        <v>2</v>
      </c>
      <c r="M24" s="984">
        <v>2</v>
      </c>
      <c r="N24" s="984">
        <v>1</v>
      </c>
      <c r="O24" s="984">
        <v>1</v>
      </c>
      <c r="P24" s="984"/>
      <c r="Q24" s="984">
        <v>0</v>
      </c>
      <c r="R24" s="984"/>
      <c r="S24" s="984"/>
      <c r="T24" s="775"/>
      <c r="U24" s="775"/>
      <c r="V24" s="775"/>
      <c r="W24" s="775"/>
      <c r="X24" s="775"/>
      <c r="Y24" s="767">
        <v>7</v>
      </c>
      <c r="Z24" s="53">
        <v>0</v>
      </c>
      <c r="AA24" s="993">
        <v>0</v>
      </c>
      <c r="AB24" s="767">
        <v>0</v>
      </c>
      <c r="AC24" s="53">
        <v>0</v>
      </c>
      <c r="AD24" s="53">
        <v>0</v>
      </c>
      <c r="AE24" s="152"/>
      <c r="AF24" s="728">
        <v>0</v>
      </c>
      <c r="AG24" s="729">
        <v>0</v>
      </c>
      <c r="AH24" s="729">
        <v>0</v>
      </c>
      <c r="AI24" s="729"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8</v>
      </c>
      <c r="E25" s="154"/>
      <c r="F25" s="155"/>
      <c r="G25" s="155"/>
      <c r="H25" s="155"/>
      <c r="I25" s="156"/>
      <c r="J25" s="118">
        <v>0</v>
      </c>
      <c r="K25" s="116">
        <v>0</v>
      </c>
      <c r="L25" s="116">
        <v>1</v>
      </c>
      <c r="M25" s="116">
        <v>1</v>
      </c>
      <c r="N25" s="116">
        <v>0</v>
      </c>
      <c r="O25" s="116">
        <v>3</v>
      </c>
      <c r="P25" s="116"/>
      <c r="Q25" s="116">
        <v>3</v>
      </c>
      <c r="R25" s="116"/>
      <c r="S25" s="116"/>
      <c r="T25" s="157"/>
      <c r="U25" s="157"/>
      <c r="V25" s="157"/>
      <c r="W25" s="157"/>
      <c r="X25" s="157"/>
      <c r="Y25" s="158">
        <v>8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s="117"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s="98"/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1058" t="s">
        <v>60</v>
      </c>
      <c r="C27" s="1059" t="s">
        <v>61</v>
      </c>
      <c r="D27" s="1055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767"/>
      <c r="AC27" s="53"/>
      <c r="AD27" s="53"/>
      <c r="AE27" s="172"/>
      <c r="AF27" s="728"/>
      <c r="AG27" s="729"/>
      <c r="AH27" s="729"/>
      <c r="AI27" s="729"/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s="86"/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s="98"/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1058" t="s">
        <v>64</v>
      </c>
      <c r="C30" s="764" t="s">
        <v>65</v>
      </c>
      <c r="D30" s="765">
        <f>SUM(E30:H30)</f>
        <v>0</v>
      </c>
      <c r="E30" s="728"/>
      <c r="F30" s="53"/>
      <c r="G30" s="53"/>
      <c r="H30" s="53"/>
      <c r="I30" s="774"/>
      <c r="J30" s="778"/>
      <c r="K30" s="149"/>
      <c r="L30" s="149"/>
      <c r="M30" s="775"/>
      <c r="N30" s="775"/>
      <c r="O30" s="775"/>
      <c r="P30" s="775"/>
      <c r="Q30" s="775"/>
      <c r="R30" s="775"/>
      <c r="S30" s="775"/>
      <c r="T30" s="775"/>
      <c r="U30" s="775"/>
      <c r="V30" s="775"/>
      <c r="W30" s="775"/>
      <c r="X30" s="775"/>
      <c r="Y30" s="995"/>
      <c r="Z30" s="987"/>
      <c r="AA30" s="990"/>
      <c r="AB30" s="767"/>
      <c r="AC30" s="53"/>
      <c r="AD30" s="53"/>
      <c r="AE30" s="54"/>
      <c r="AF30" s="728"/>
      <c r="AG30" s="729"/>
      <c r="AH30" s="729"/>
      <c r="AI30" s="729"/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s="86"/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s="117"/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920" t="s">
        <v>67</v>
      </c>
      <c r="C33" s="996"/>
      <c r="D33" s="1087">
        <f>SUM(E33:X33)</f>
        <v>0</v>
      </c>
      <c r="E33" s="1088"/>
      <c r="F33" s="784"/>
      <c r="G33" s="784"/>
      <c r="H33" s="784"/>
      <c r="I33" s="999"/>
      <c r="J33" s="923"/>
      <c r="K33" s="784"/>
      <c r="L33" s="784"/>
      <c r="M33" s="787"/>
      <c r="N33" s="787"/>
      <c r="O33" s="787"/>
      <c r="P33" s="787"/>
      <c r="Q33" s="787"/>
      <c r="R33" s="787"/>
      <c r="S33" s="787"/>
      <c r="T33" s="787"/>
      <c r="U33" s="787"/>
      <c r="V33" s="787"/>
      <c r="W33" s="787"/>
      <c r="X33" s="787"/>
      <c r="Y33" s="788"/>
      <c r="Z33" s="784"/>
      <c r="AA33" s="789"/>
      <c r="AB33" s="788"/>
      <c r="AC33" s="784"/>
      <c r="AD33" s="784"/>
      <c r="AE33" s="790"/>
      <c r="AF33" s="1088"/>
      <c r="AG33" s="999"/>
      <c r="AH33" s="999"/>
      <c r="AI33" s="999"/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s="79"/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1086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s="86"/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791" t="s">
        <v>71</v>
      </c>
      <c r="C36" s="791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s="86"/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s="86"/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s="86"/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s="145"/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1058" t="s">
        <v>75</v>
      </c>
      <c r="C40" s="792" t="s">
        <v>76</v>
      </c>
      <c r="D40" s="765">
        <f>SUM(U40:X40)</f>
        <v>0</v>
      </c>
      <c r="E40" s="773"/>
      <c r="F40" s="149"/>
      <c r="G40" s="149"/>
      <c r="H40" s="149"/>
      <c r="I40" s="774"/>
      <c r="J40" s="778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771"/>
      <c r="V40" s="771"/>
      <c r="W40" s="771"/>
      <c r="X40" s="771"/>
      <c r="Y40" s="793"/>
      <c r="Z40" s="149"/>
      <c r="AA40" s="206"/>
      <c r="AB40" s="85"/>
      <c r="AC40" s="82"/>
      <c r="AD40" s="82"/>
      <c r="AE40" s="83"/>
      <c r="AF40" s="81"/>
      <c r="AG40" s="86"/>
      <c r="AH40" s="86"/>
      <c r="AI40" s="86"/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s="86"/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s="86"/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s="86"/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s="220"/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794" t="s">
        <v>81</v>
      </c>
      <c r="C45" s="795"/>
      <c r="D45" s="765">
        <f>SUM(E45:X45)</f>
        <v>0</v>
      </c>
      <c r="E45" s="728"/>
      <c r="F45" s="53"/>
      <c r="G45" s="53"/>
      <c r="H45" s="53"/>
      <c r="I45" s="729"/>
      <c r="J45" s="770"/>
      <c r="K45" s="53"/>
      <c r="L45" s="53"/>
      <c r="M45" s="771"/>
      <c r="N45" s="771"/>
      <c r="O45" s="771"/>
      <c r="P45" s="771"/>
      <c r="Q45" s="771"/>
      <c r="R45" s="771"/>
      <c r="S45" s="771"/>
      <c r="T45" s="771"/>
      <c r="U45" s="771"/>
      <c r="V45" s="771"/>
      <c r="W45" s="771"/>
      <c r="X45" s="771"/>
      <c r="Y45" s="793"/>
      <c r="Z45" s="149"/>
      <c r="AA45" s="206"/>
      <c r="AB45" s="767"/>
      <c r="AC45" s="53"/>
      <c r="AD45" s="53"/>
      <c r="AE45" s="54"/>
      <c r="AF45" s="728"/>
      <c r="AG45" s="729"/>
      <c r="AH45" s="729"/>
      <c r="AI45" s="729"/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s="117"/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1062" t="s">
        <v>83</v>
      </c>
      <c r="C47" s="797" t="s">
        <v>84</v>
      </c>
      <c r="D47" s="70">
        <f>SUM(K47:X47)</f>
        <v>0</v>
      </c>
      <c r="E47" s="773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793"/>
      <c r="Z47" s="149"/>
      <c r="AA47" s="206"/>
      <c r="AB47" s="767"/>
      <c r="AC47" s="53"/>
      <c r="AD47" s="53"/>
      <c r="AE47" s="54"/>
      <c r="AF47" s="728"/>
      <c r="AG47" s="729"/>
      <c r="AH47" s="729"/>
      <c r="AI47" s="729"/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s="86"/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s="86"/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s="117"/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1062" t="s">
        <v>88</v>
      </c>
      <c r="C51" s="769" t="s">
        <v>52</v>
      </c>
      <c r="D51" s="765">
        <f>SUM(E51:X51)</f>
        <v>0</v>
      </c>
      <c r="E51" s="728"/>
      <c r="F51" s="53"/>
      <c r="G51" s="53"/>
      <c r="H51" s="53"/>
      <c r="I51" s="729"/>
      <c r="J51" s="728"/>
      <c r="K51" s="53"/>
      <c r="L51" s="53"/>
      <c r="M51" s="771"/>
      <c r="N51" s="771"/>
      <c r="O51" s="771"/>
      <c r="P51" s="771"/>
      <c r="Q51" s="771"/>
      <c r="R51" s="771"/>
      <c r="S51" s="771"/>
      <c r="T51" s="771"/>
      <c r="U51" s="771"/>
      <c r="V51" s="771"/>
      <c r="W51" s="771"/>
      <c r="X51" s="65"/>
      <c r="Y51" s="85"/>
      <c r="Z51" s="82"/>
      <c r="AA51" s="74"/>
      <c r="AB51" s="798"/>
      <c r="AC51" s="53"/>
      <c r="AD51" s="53"/>
      <c r="AE51" s="54"/>
      <c r="AF51" s="728"/>
      <c r="AG51" s="729"/>
      <c r="AH51" s="729"/>
      <c r="AI51" s="729"/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20"/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925" t="s">
        <v>4</v>
      </c>
      <c r="C53" s="1001"/>
      <c r="D53" s="1087">
        <f>SUM(E53:X53)</f>
        <v>30</v>
      </c>
      <c r="E53" s="1089">
        <f>SUM(E11:E52)</f>
        <v>0</v>
      </c>
      <c r="F53" s="802">
        <f t="shared" ref="F53:AI53" si="16">SUM(F11:F52)</f>
        <v>0</v>
      </c>
      <c r="G53" s="802">
        <f t="shared" si="16"/>
        <v>0</v>
      </c>
      <c r="H53" s="802">
        <f t="shared" si="16"/>
        <v>0</v>
      </c>
      <c r="I53" s="1003">
        <f>SUM(I11:I52)</f>
        <v>0</v>
      </c>
      <c r="J53" s="927">
        <f t="shared" si="16"/>
        <v>2</v>
      </c>
      <c r="K53" s="802">
        <f t="shared" si="16"/>
        <v>0</v>
      </c>
      <c r="L53" s="802">
        <f t="shared" si="16"/>
        <v>6</v>
      </c>
      <c r="M53" s="805">
        <f t="shared" si="16"/>
        <v>6</v>
      </c>
      <c r="N53" s="805">
        <f t="shared" si="16"/>
        <v>2</v>
      </c>
      <c r="O53" s="805">
        <f t="shared" si="16"/>
        <v>8</v>
      </c>
      <c r="P53" s="805">
        <f t="shared" si="16"/>
        <v>0</v>
      </c>
      <c r="Q53" s="805">
        <f t="shared" si="16"/>
        <v>6</v>
      </c>
      <c r="R53" s="805">
        <f t="shared" si="16"/>
        <v>0</v>
      </c>
      <c r="S53" s="805">
        <f t="shared" si="16"/>
        <v>0</v>
      </c>
      <c r="T53" s="805">
        <f t="shared" si="16"/>
        <v>0</v>
      </c>
      <c r="U53" s="805">
        <f t="shared" si="16"/>
        <v>0</v>
      </c>
      <c r="V53" s="805">
        <f t="shared" si="16"/>
        <v>0</v>
      </c>
      <c r="W53" s="805">
        <f t="shared" si="16"/>
        <v>0</v>
      </c>
      <c r="X53" s="805">
        <f t="shared" si="16"/>
        <v>0</v>
      </c>
      <c r="Y53" s="806">
        <f t="shared" si="16"/>
        <v>30</v>
      </c>
      <c r="Z53" s="802">
        <f t="shared" si="16"/>
        <v>0</v>
      </c>
      <c r="AA53" s="807">
        <f t="shared" si="16"/>
        <v>0</v>
      </c>
      <c r="AB53" s="806">
        <f t="shared" si="16"/>
        <v>0</v>
      </c>
      <c r="AC53" s="248">
        <f>SUM(AC11:AC52)</f>
        <v>0</v>
      </c>
      <c r="AD53" s="802">
        <f t="shared" si="16"/>
        <v>0</v>
      </c>
      <c r="AE53" s="808">
        <f t="shared" si="16"/>
        <v>0</v>
      </c>
      <c r="AF53" s="1089">
        <f t="shared" si="16"/>
        <v>0</v>
      </c>
      <c r="AG53" s="1003">
        <f>SUM(AG11:AG52)</f>
        <v>0</v>
      </c>
      <c r="AH53" s="1003">
        <f t="shared" ref="AH53" si="17">SUM(AH11:AH52)</f>
        <v>0</v>
      </c>
      <c r="AI53" s="1003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906" t="s">
        <v>3</v>
      </c>
      <c r="B55" s="969"/>
      <c r="C55" s="970"/>
      <c r="D55" s="1090" t="s">
        <v>4</v>
      </c>
      <c r="E55" s="1051" t="s">
        <v>90</v>
      </c>
      <c r="F55" s="745" t="s">
        <v>91</v>
      </c>
      <c r="G55" s="745" t="s">
        <v>92</v>
      </c>
      <c r="H55" s="748" t="s">
        <v>93</v>
      </c>
      <c r="I55" s="810" t="s">
        <v>94</v>
      </c>
    </row>
    <row r="56" spans="1:96" ht="15" customHeight="1" x14ac:dyDescent="0.25">
      <c r="A56" s="1048" t="s">
        <v>40</v>
      </c>
      <c r="B56" s="1053" t="s">
        <v>41</v>
      </c>
      <c r="C56" s="1054"/>
      <c r="D56" s="1055">
        <f t="shared" ref="D56:D91" si="18">SUM(E56:H56)</f>
        <v>0</v>
      </c>
      <c r="E56" s="1056"/>
      <c r="F56" s="984"/>
      <c r="G56" s="984"/>
      <c r="H56" s="1005"/>
      <c r="I56" s="1006"/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1052" t="s">
        <v>42</v>
      </c>
      <c r="C57" s="764" t="s">
        <v>43</v>
      </c>
      <c r="D57" s="1055">
        <f t="shared" si="18"/>
        <v>0</v>
      </c>
      <c r="E57" s="728"/>
      <c r="F57" s="53"/>
      <c r="G57" s="53"/>
      <c r="H57" s="771"/>
      <c r="I57" s="813"/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81"/>
      <c r="F59" s="82"/>
      <c r="G59" s="82"/>
      <c r="H59" s="110"/>
      <c r="I59" s="258"/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90"/>
      <c r="F60" s="91"/>
      <c r="G60" s="91"/>
      <c r="H60" s="225"/>
      <c r="I60" s="259"/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71"/>
      <c r="F61" s="72"/>
      <c r="G61" s="72"/>
      <c r="H61" s="103"/>
      <c r="I61" s="260"/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81"/>
      <c r="F62" s="82"/>
      <c r="G62" s="82"/>
      <c r="H62" s="110"/>
      <c r="I62" s="258"/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81"/>
      <c r="F63" s="82"/>
      <c r="G63" s="82"/>
      <c r="H63" s="110"/>
      <c r="I63" s="258"/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144"/>
      <c r="F64" s="139"/>
      <c r="G64" s="139"/>
      <c r="H64" s="203"/>
      <c r="I64" s="261"/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1049" t="s">
        <v>95</v>
      </c>
      <c r="C65" s="814" t="s">
        <v>96</v>
      </c>
      <c r="D65" s="1055">
        <f t="shared" si="18"/>
        <v>0</v>
      </c>
      <c r="E65" s="728"/>
      <c r="F65" s="53"/>
      <c r="G65" s="53"/>
      <c r="H65" s="771"/>
      <c r="I65" s="813"/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219"/>
      <c r="F67" s="217"/>
      <c r="G67" s="217"/>
      <c r="H67" s="215"/>
      <c r="I67" s="265"/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15</v>
      </c>
      <c r="E68" s="144">
        <v>15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1091" t="s">
        <v>56</v>
      </c>
      <c r="C69" s="772" t="s">
        <v>57</v>
      </c>
      <c r="D69" s="765">
        <f t="shared" si="18"/>
        <v>7</v>
      </c>
      <c r="E69" s="728">
        <v>7</v>
      </c>
      <c r="F69" s="53">
        <v>0</v>
      </c>
      <c r="G69" s="53">
        <v>0</v>
      </c>
      <c r="H69" s="771">
        <v>0</v>
      </c>
      <c r="I69" s="813"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1091"/>
      <c r="C70" s="153" t="s">
        <v>58</v>
      </c>
      <c r="D70" s="114">
        <f t="shared" si="18"/>
        <v>8</v>
      </c>
      <c r="E70" s="115">
        <v>8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219"/>
      <c r="F71" s="217"/>
      <c r="G71" s="217"/>
      <c r="H71" s="215"/>
      <c r="I71" s="265"/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1058" t="s">
        <v>60</v>
      </c>
      <c r="C72" s="1059" t="s">
        <v>61</v>
      </c>
      <c r="D72" s="765">
        <f t="shared" si="18"/>
        <v>0</v>
      </c>
      <c r="E72" s="770"/>
      <c r="F72" s="53"/>
      <c r="G72" s="53"/>
      <c r="H72" s="771"/>
      <c r="I72" s="813"/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109"/>
      <c r="F73" s="82"/>
      <c r="G73" s="82"/>
      <c r="H73" s="110"/>
      <c r="I73" s="258"/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118"/>
      <c r="F74" s="116"/>
      <c r="G74" s="116"/>
      <c r="H74" s="119"/>
      <c r="I74" s="264"/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1058" t="s">
        <v>64</v>
      </c>
      <c r="C75" s="764" t="s">
        <v>65</v>
      </c>
      <c r="D75" s="1055">
        <f t="shared" si="18"/>
        <v>0</v>
      </c>
      <c r="E75" s="728"/>
      <c r="F75" s="53"/>
      <c r="G75" s="53"/>
      <c r="H75" s="771"/>
      <c r="I75" s="813"/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81"/>
      <c r="F76" s="82"/>
      <c r="G76" s="82"/>
      <c r="H76" s="110"/>
      <c r="I76" s="258"/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115"/>
      <c r="F77" s="116"/>
      <c r="G77" s="116"/>
      <c r="H77" s="119"/>
      <c r="I77" s="264"/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920" t="s">
        <v>67</v>
      </c>
      <c r="C78" s="996"/>
      <c r="D78" s="1087">
        <f t="shared" si="18"/>
        <v>0</v>
      </c>
      <c r="E78" s="1088"/>
      <c r="F78" s="784"/>
      <c r="G78" s="784"/>
      <c r="H78" s="787"/>
      <c r="I78" s="816"/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71"/>
      <c r="F79" s="72"/>
      <c r="G79" s="72"/>
      <c r="H79" s="103"/>
      <c r="I79" s="260"/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1086"/>
      <c r="C80" s="88" t="s">
        <v>70</v>
      </c>
      <c r="D80" s="137">
        <f t="shared" si="18"/>
        <v>0</v>
      </c>
      <c r="E80" s="81"/>
      <c r="F80" s="82"/>
      <c r="G80" s="82"/>
      <c r="H80" s="110"/>
      <c r="I80" s="258"/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791" t="s">
        <v>71</v>
      </c>
      <c r="C81" s="791"/>
      <c r="D81" s="137">
        <f t="shared" si="18"/>
        <v>0</v>
      </c>
      <c r="E81" s="81"/>
      <c r="F81" s="82"/>
      <c r="G81" s="82"/>
      <c r="H81" s="110"/>
      <c r="I81" s="258"/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144"/>
      <c r="F83" s="139"/>
      <c r="G83" s="139"/>
      <c r="H83" s="203"/>
      <c r="I83" s="261"/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144"/>
      <c r="F84" s="139"/>
      <c r="G84" s="139"/>
      <c r="H84" s="203"/>
      <c r="I84" s="261"/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1058" t="s">
        <v>75</v>
      </c>
      <c r="C85" s="792" t="s">
        <v>76</v>
      </c>
      <c r="D85" s="1055">
        <f t="shared" si="18"/>
        <v>0</v>
      </c>
      <c r="E85" s="728"/>
      <c r="F85" s="53"/>
      <c r="G85" s="53"/>
      <c r="H85" s="771"/>
      <c r="I85" s="813"/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81"/>
      <c r="F86" s="82"/>
      <c r="G86" s="82"/>
      <c r="H86" s="110"/>
      <c r="I86" s="258"/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144"/>
      <c r="F87" s="139"/>
      <c r="G87" s="139"/>
      <c r="H87" s="203"/>
      <c r="I87" s="261"/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144"/>
      <c r="F88" s="139"/>
      <c r="G88" s="139"/>
      <c r="H88" s="203"/>
      <c r="I88" s="261"/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144"/>
      <c r="F89" s="139"/>
      <c r="G89" s="139"/>
      <c r="H89" s="203"/>
      <c r="I89" s="261"/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794" t="s">
        <v>81</v>
      </c>
      <c r="C90" s="795"/>
      <c r="D90" s="765">
        <f t="shared" si="18"/>
        <v>0</v>
      </c>
      <c r="E90" s="728"/>
      <c r="F90" s="53"/>
      <c r="G90" s="53"/>
      <c r="H90" s="817"/>
      <c r="I90" s="813"/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90"/>
      <c r="F91" s="91"/>
      <c r="G91" s="91"/>
      <c r="H91" s="272"/>
      <c r="I91" s="259"/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1062" t="s">
        <v>83</v>
      </c>
      <c r="C92" s="797" t="s">
        <v>84</v>
      </c>
      <c r="D92" s="765">
        <f>SUM(E92:H92)</f>
        <v>0</v>
      </c>
      <c r="E92" s="728"/>
      <c r="F92" s="53"/>
      <c r="G92" s="53"/>
      <c r="H92" s="817"/>
      <c r="I92" s="813"/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818" t="s">
        <v>88</v>
      </c>
      <c r="C96" s="814" t="s">
        <v>96</v>
      </c>
      <c r="D96" s="765">
        <f t="shared" ref="D96:D97" si="22">SUM(E96:H96)</f>
        <v>0</v>
      </c>
      <c r="E96" s="728"/>
      <c r="F96" s="770"/>
      <c r="G96" s="770"/>
      <c r="H96" s="817"/>
      <c r="I96" s="813"/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115"/>
      <c r="F97" s="118"/>
      <c r="G97" s="118"/>
      <c r="H97" s="276"/>
      <c r="I97" s="264"/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930" t="s">
        <v>4</v>
      </c>
      <c r="C98" s="1008"/>
      <c r="D98" s="1087">
        <f>SUM(E98:H98)</f>
        <v>30</v>
      </c>
      <c r="E98" s="1089">
        <f>SUM(E56:E97)</f>
        <v>30</v>
      </c>
      <c r="F98" s="1089">
        <f t="shared" ref="F98:I98" si="23">SUM(F56:F97)</f>
        <v>0</v>
      </c>
      <c r="G98" s="1089">
        <f t="shared" si="23"/>
        <v>0</v>
      </c>
      <c r="H98" s="1089">
        <f t="shared" si="23"/>
        <v>0</v>
      </c>
      <c r="I98" s="1089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906" t="s">
        <v>98</v>
      </c>
      <c r="B100" s="969"/>
      <c r="C100" s="970"/>
      <c r="D100" s="1090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821" t="s">
        <v>100</v>
      </c>
      <c r="B101" s="822"/>
      <c r="C101" s="823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1009" t="s">
        <v>103</v>
      </c>
      <c r="B104" s="1010"/>
      <c r="C104" s="1011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1048"/>
      <c r="D105" s="298" t="s">
        <v>105</v>
      </c>
      <c r="E105" s="1091" t="s">
        <v>106</v>
      </c>
      <c r="F105" s="1091"/>
      <c r="G105" s="1092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1093" t="s">
        <v>108</v>
      </c>
      <c r="F106" s="829" t="s">
        <v>109</v>
      </c>
      <c r="G106" s="933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831" t="s">
        <v>111</v>
      </c>
      <c r="B107" s="832"/>
      <c r="C107" s="833"/>
      <c r="D107" s="834">
        <f>SUM(E107:G107)</f>
        <v>0</v>
      </c>
      <c r="E107" s="835"/>
      <c r="F107" s="311"/>
      <c r="G107" s="836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934" t="s">
        <v>114</v>
      </c>
      <c r="B110" s="1014"/>
      <c r="C110" s="1014"/>
      <c r="D110" s="1014"/>
      <c r="E110" s="1014"/>
      <c r="F110" s="1014"/>
      <c r="G110" s="935"/>
      <c r="H110" s="1015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841" t="s">
        <v>115</v>
      </c>
      <c r="B111" s="842"/>
      <c r="C111" s="843"/>
      <c r="D111" s="336">
        <f>SUM(E111:G111)</f>
        <v>0</v>
      </c>
      <c r="E111" s="835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1009" t="s">
        <v>117</v>
      </c>
      <c r="B113" s="1010"/>
      <c r="C113" s="1011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1047" t="s">
        <v>118</v>
      </c>
      <c r="B114" s="10"/>
      <c r="C114" s="1048"/>
      <c r="D114" s="1091" t="s">
        <v>105</v>
      </c>
      <c r="E114" s="970" t="s">
        <v>107</v>
      </c>
      <c r="F114" s="906" t="s">
        <v>119</v>
      </c>
      <c r="G114" s="970"/>
      <c r="H114" s="936" t="s">
        <v>6</v>
      </c>
      <c r="I114" s="1016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937"/>
      <c r="V114" s="1017" t="s">
        <v>7</v>
      </c>
      <c r="W114" s="1048" t="s">
        <v>120</v>
      </c>
    </row>
    <row r="115" spans="1:91" s="23" customFormat="1" ht="23.25" customHeight="1" x14ac:dyDescent="0.15">
      <c r="A115" s="24"/>
      <c r="B115" s="25"/>
      <c r="C115" s="26"/>
      <c r="D115" s="1091"/>
      <c r="E115" s="970"/>
      <c r="F115" s="1085" t="s">
        <v>121</v>
      </c>
      <c r="G115" s="746" t="s">
        <v>16</v>
      </c>
      <c r="H115" s="911" t="s">
        <v>122</v>
      </c>
      <c r="I115" s="745" t="s">
        <v>123</v>
      </c>
      <c r="J115" s="848" t="s">
        <v>124</v>
      </c>
      <c r="K115" s="848" t="s">
        <v>20</v>
      </c>
      <c r="L115" s="848" t="s">
        <v>21</v>
      </c>
      <c r="M115" s="848" t="s">
        <v>22</v>
      </c>
      <c r="N115" s="848" t="s">
        <v>23</v>
      </c>
      <c r="O115" s="848" t="s">
        <v>24</v>
      </c>
      <c r="P115" s="848" t="s">
        <v>25</v>
      </c>
      <c r="Q115" s="848" t="s">
        <v>26</v>
      </c>
      <c r="R115" s="848" t="s">
        <v>27</v>
      </c>
      <c r="S115" s="848" t="s">
        <v>28</v>
      </c>
      <c r="T115" s="848" t="s">
        <v>29</v>
      </c>
      <c r="U115" s="849" t="s">
        <v>30</v>
      </c>
      <c r="V115" s="349"/>
      <c r="W115" s="26"/>
    </row>
    <row r="116" spans="1:91" s="23" customFormat="1" ht="15" customHeight="1" x14ac:dyDescent="0.15">
      <c r="A116" s="850" t="s">
        <v>125</v>
      </c>
      <c r="B116" s="851"/>
      <c r="C116" s="852"/>
      <c r="D116" s="853"/>
      <c r="E116" s="854">
        <f>+F116+G116+H116+I116+J116+K116+L116+M116+N116+O116+P116+Q116+R116+S116+T116+U116</f>
        <v>0</v>
      </c>
      <c r="F116" s="835"/>
      <c r="G116" s="855"/>
      <c r="H116" s="856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857"/>
      <c r="W116" s="855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1009" t="s">
        <v>128</v>
      </c>
      <c r="B119" s="1011"/>
      <c r="C119" s="1011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1048"/>
      <c r="D120" s="1091" t="s">
        <v>130</v>
      </c>
      <c r="E120" s="907" t="s">
        <v>6</v>
      </c>
      <c r="F120" s="971"/>
      <c r="G120" s="971"/>
      <c r="H120" s="971"/>
      <c r="I120" s="971"/>
      <c r="J120" s="908"/>
      <c r="K120" s="971" t="s">
        <v>131</v>
      </c>
      <c r="L120" s="1018"/>
    </row>
    <row r="121" spans="1:91" s="23" customFormat="1" ht="15" customHeight="1" x14ac:dyDescent="0.15">
      <c r="A121" s="25"/>
      <c r="B121" s="25"/>
      <c r="C121" s="26"/>
      <c r="D121" s="1091"/>
      <c r="E121" s="1085" t="s">
        <v>132</v>
      </c>
      <c r="F121" s="911" t="s">
        <v>133</v>
      </c>
      <c r="G121" s="745" t="s">
        <v>134</v>
      </c>
      <c r="H121" s="745" t="s">
        <v>135</v>
      </c>
      <c r="I121" s="978" t="s">
        <v>136</v>
      </c>
      <c r="J121" s="748" t="s">
        <v>137</v>
      </c>
      <c r="K121" s="911" t="s">
        <v>53</v>
      </c>
      <c r="L121" s="1019" t="s">
        <v>52</v>
      </c>
    </row>
    <row r="122" spans="1:91" s="23" customFormat="1" ht="15" customHeight="1" x14ac:dyDescent="0.25">
      <c r="A122" s="1068" t="s">
        <v>138</v>
      </c>
      <c r="B122" s="1069"/>
      <c r="C122" s="769" t="s">
        <v>139</v>
      </c>
      <c r="D122" s="382">
        <f t="shared" ref="D122:D130" si="25">SUM(E122:J122)</f>
        <v>0</v>
      </c>
      <c r="E122" s="728"/>
      <c r="F122" s="770"/>
      <c r="G122" s="53"/>
      <c r="H122" s="53"/>
      <c r="I122" s="53"/>
      <c r="J122" s="862"/>
      <c r="K122" s="770"/>
      <c r="L122" s="729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1068" t="s">
        <v>142</v>
      </c>
      <c r="B125" s="1069"/>
      <c r="C125" s="769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1068" t="s">
        <v>143</v>
      </c>
      <c r="B128" s="1069"/>
      <c r="C128" s="769" t="s">
        <v>139</v>
      </c>
      <c r="D128" s="389">
        <f t="shared" si="25"/>
        <v>0</v>
      </c>
      <c r="E128" s="728"/>
      <c r="F128" s="770"/>
      <c r="G128" s="53"/>
      <c r="H128" s="53"/>
      <c r="I128" s="53"/>
      <c r="J128" s="862"/>
      <c r="K128" s="770"/>
      <c r="L128" s="729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1009" t="s">
        <v>144</v>
      </c>
      <c r="B131" s="1010"/>
      <c r="C131" s="1010"/>
      <c r="D131" s="1010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1094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1095" t="s">
        <v>148</v>
      </c>
      <c r="B133" s="1096"/>
      <c r="C133" s="923"/>
      <c r="D133" s="1097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1009" t="s">
        <v>149</v>
      </c>
      <c r="B134" s="1010"/>
      <c r="C134" s="1010"/>
      <c r="D134" s="1010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1074" t="s">
        <v>145</v>
      </c>
      <c r="B135" s="906" t="s">
        <v>150</v>
      </c>
      <c r="C135" s="969"/>
      <c r="D135" s="969"/>
      <c r="E135" s="969"/>
      <c r="F135" s="969"/>
      <c r="G135" s="969"/>
      <c r="H135" s="969"/>
      <c r="I135" s="970"/>
      <c r="J135" s="281"/>
      <c r="K135" s="281"/>
      <c r="L135" s="281"/>
    </row>
    <row r="136" spans="1:89" s="23" customFormat="1" ht="42.75" customHeight="1" x14ac:dyDescent="0.15">
      <c r="A136" s="402"/>
      <c r="B136" s="945" t="s">
        <v>151</v>
      </c>
      <c r="C136" s="1085" t="s">
        <v>152</v>
      </c>
      <c r="D136" s="745" t="s">
        <v>153</v>
      </c>
      <c r="E136" s="745" t="s">
        <v>154</v>
      </c>
      <c r="F136" s="745" t="s">
        <v>155</v>
      </c>
      <c r="G136" s="745" t="s">
        <v>156</v>
      </c>
      <c r="H136" s="745" t="s">
        <v>157</v>
      </c>
      <c r="I136" s="1019" t="s">
        <v>158</v>
      </c>
      <c r="J136" s="281"/>
      <c r="K136" s="281"/>
      <c r="L136" s="281"/>
    </row>
    <row r="137" spans="1:89" s="23" customFormat="1" ht="31.5" x14ac:dyDescent="0.15">
      <c r="A137" s="869" t="s">
        <v>159</v>
      </c>
      <c r="B137" s="870">
        <f>SUM(C137:I137)</f>
        <v>0</v>
      </c>
      <c r="C137" s="728"/>
      <c r="D137" s="53"/>
      <c r="E137" s="53"/>
      <c r="F137" s="53"/>
      <c r="G137" s="53"/>
      <c r="H137" s="53"/>
      <c r="I137" s="729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1009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1074" t="s">
        <v>145</v>
      </c>
      <c r="B141" s="1049" t="s">
        <v>163</v>
      </c>
      <c r="C141" s="946" t="s">
        <v>164</v>
      </c>
      <c r="D141" s="1027"/>
      <c r="E141" s="1027"/>
      <c r="F141" s="1027"/>
      <c r="G141" s="1027"/>
      <c r="H141" s="1027"/>
      <c r="I141" s="1027"/>
      <c r="J141" s="1027"/>
      <c r="K141" s="1027"/>
      <c r="L141" s="1027"/>
      <c r="M141" s="1028"/>
    </row>
    <row r="142" spans="1:89" s="23" customFormat="1" ht="31.5" x14ac:dyDescent="0.15">
      <c r="A142" s="402"/>
      <c r="B142" s="27"/>
      <c r="C142" s="1085" t="s">
        <v>165</v>
      </c>
      <c r="D142" s="745" t="s">
        <v>166</v>
      </c>
      <c r="E142" s="745" t="s">
        <v>167</v>
      </c>
      <c r="F142" s="745" t="s">
        <v>168</v>
      </c>
      <c r="G142" s="745" t="s">
        <v>169</v>
      </c>
      <c r="H142" s="745" t="s">
        <v>170</v>
      </c>
      <c r="I142" s="745" t="s">
        <v>171</v>
      </c>
      <c r="J142" s="745" t="s">
        <v>172</v>
      </c>
      <c r="K142" s="745" t="s">
        <v>173</v>
      </c>
      <c r="L142" s="745" t="s">
        <v>174</v>
      </c>
      <c r="M142" s="1019" t="s">
        <v>175</v>
      </c>
    </row>
    <row r="143" spans="1:89" s="23" customFormat="1" ht="21" x14ac:dyDescent="0.15">
      <c r="A143" s="869" t="s">
        <v>176</v>
      </c>
      <c r="B143" s="870">
        <f>SUM(C143:M143)</f>
        <v>0</v>
      </c>
      <c r="C143" s="728"/>
      <c r="D143" s="53"/>
      <c r="E143" s="53"/>
      <c r="F143" s="53"/>
      <c r="G143" s="53"/>
      <c r="H143" s="53"/>
      <c r="I143" s="53"/>
      <c r="J143" s="53"/>
      <c r="K143" s="53"/>
      <c r="L143" s="53"/>
      <c r="M143" s="729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1009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1074" t="s">
        <v>145</v>
      </c>
      <c r="B146" s="1075" t="s">
        <v>179</v>
      </c>
      <c r="C146" s="875" t="s">
        <v>6</v>
      </c>
      <c r="D146" s="1030"/>
      <c r="E146" s="1030"/>
      <c r="F146" s="948"/>
      <c r="G146" s="972" t="s">
        <v>9</v>
      </c>
      <c r="H146" s="1076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879" t="s">
        <v>180</v>
      </c>
      <c r="D147" s="745" t="s">
        <v>181</v>
      </c>
      <c r="E147" s="745" t="s">
        <v>182</v>
      </c>
      <c r="F147" s="748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869" t="s">
        <v>184</v>
      </c>
      <c r="B148" s="880"/>
      <c r="C148" s="767"/>
      <c r="D148" s="53"/>
      <c r="E148" s="53"/>
      <c r="F148" s="65"/>
      <c r="G148" s="770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950" t="s">
        <v>187</v>
      </c>
      <c r="F151" s="1032"/>
      <c r="G151" s="1032"/>
      <c r="H151" s="1032"/>
      <c r="I151" s="1032"/>
      <c r="J151" s="1032"/>
      <c r="K151" s="1032"/>
      <c r="L151" s="1032"/>
      <c r="M151" s="1032"/>
      <c r="N151" s="1032"/>
      <c r="O151" s="1032"/>
      <c r="P151" s="951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1077" t="s">
        <v>205</v>
      </c>
      <c r="B161" s="1078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906" t="s">
        <v>3</v>
      </c>
      <c r="B170" s="969"/>
      <c r="C170" s="970"/>
      <c r="D170" s="1090" t="s">
        <v>4</v>
      </c>
      <c r="E170" s="1051" t="s">
        <v>207</v>
      </c>
      <c r="F170" s="745" t="s">
        <v>91</v>
      </c>
      <c r="G170" s="745" t="s">
        <v>92</v>
      </c>
      <c r="H170" s="748" t="s">
        <v>93</v>
      </c>
      <c r="I170" s="810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1052" t="s">
        <v>40</v>
      </c>
      <c r="B171" s="1053" t="s">
        <v>41</v>
      </c>
      <c r="C171" s="1054"/>
      <c r="D171" s="1055">
        <f t="shared" ref="D171:D203" si="34">SUM(E171:H171)</f>
        <v>0</v>
      </c>
      <c r="E171" s="1056"/>
      <c r="F171" s="984"/>
      <c r="G171" s="984"/>
      <c r="H171" s="1005"/>
      <c r="I171" s="1006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1052" t="s">
        <v>42</v>
      </c>
      <c r="C172" s="764" t="s">
        <v>43</v>
      </c>
      <c r="D172" s="1055">
        <f t="shared" si="34"/>
        <v>0</v>
      </c>
      <c r="E172" s="728"/>
      <c r="F172" s="53"/>
      <c r="G172" s="53"/>
      <c r="H172" s="771"/>
      <c r="I172" s="813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1058" t="s">
        <v>60</v>
      </c>
      <c r="C185" s="1059" t="s">
        <v>61</v>
      </c>
      <c r="D185" s="765">
        <f t="shared" si="34"/>
        <v>0</v>
      </c>
      <c r="E185" s="770"/>
      <c r="F185" s="53"/>
      <c r="G185" s="53"/>
      <c r="H185" s="771"/>
      <c r="I185" s="813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1058" t="s">
        <v>64</v>
      </c>
      <c r="C188" s="764" t="s">
        <v>65</v>
      </c>
      <c r="D188" s="1055">
        <f t="shared" si="34"/>
        <v>0</v>
      </c>
      <c r="E188" s="728"/>
      <c r="F188" s="53"/>
      <c r="G188" s="53"/>
      <c r="H188" s="771"/>
      <c r="I188" s="813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920" t="s">
        <v>67</v>
      </c>
      <c r="C191" s="996"/>
      <c r="D191" s="1087">
        <f t="shared" si="34"/>
        <v>0</v>
      </c>
      <c r="E191" s="1088"/>
      <c r="F191" s="784"/>
      <c r="G191" s="784"/>
      <c r="H191" s="787"/>
      <c r="I191" s="816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1086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791" t="s">
        <v>71</v>
      </c>
      <c r="C194" s="791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1058" t="s">
        <v>75</v>
      </c>
      <c r="C198" s="792" t="s">
        <v>76</v>
      </c>
      <c r="D198" s="1055">
        <f t="shared" si="34"/>
        <v>0</v>
      </c>
      <c r="E198" s="728"/>
      <c r="F198" s="53"/>
      <c r="G198" s="53"/>
      <c r="H198" s="771"/>
      <c r="I198" s="813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794" t="s">
        <v>81</v>
      </c>
      <c r="C201" s="795"/>
      <c r="D201" s="765">
        <f t="shared" si="34"/>
        <v>0</v>
      </c>
      <c r="E201" s="728"/>
      <c r="F201" s="53"/>
      <c r="G201" s="53"/>
      <c r="H201" s="817"/>
      <c r="I201" s="813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1098" t="s">
        <v>4</v>
      </c>
      <c r="C203" s="887"/>
      <c r="D203" s="1087">
        <f t="shared" si="34"/>
        <v>0</v>
      </c>
      <c r="E203" s="1089">
        <f>SUM(E171:E202)</f>
        <v>0</v>
      </c>
      <c r="F203" s="927">
        <f>SUM(F171:F202)</f>
        <v>0</v>
      </c>
      <c r="G203" s="927">
        <f>SUM(G171:G202)</f>
        <v>0</v>
      </c>
      <c r="H203" s="955">
        <f>SUM(H171:H202)</f>
        <v>0</v>
      </c>
      <c r="I203" s="889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1010"/>
      <c r="G204" s="1010" t="s">
        <v>209</v>
      </c>
      <c r="H204" s="1080"/>
      <c r="I204" s="1080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1081" t="s">
        <v>210</v>
      </c>
      <c r="B205" s="1082" t="s">
        <v>211</v>
      </c>
      <c r="C205" s="1083" t="s">
        <v>4</v>
      </c>
      <c r="D205" s="512"/>
      <c r="E205" s="1076"/>
      <c r="F205" s="906" t="s">
        <v>212</v>
      </c>
      <c r="G205" s="969"/>
      <c r="H205" s="969"/>
      <c r="I205" s="969"/>
      <c r="J205" s="969"/>
      <c r="K205" s="969"/>
      <c r="L205" s="969"/>
      <c r="M205" s="969"/>
      <c r="N205" s="969"/>
      <c r="O205" s="969"/>
      <c r="P205" s="969"/>
      <c r="Q205" s="969"/>
      <c r="R205" s="969"/>
      <c r="S205" s="969"/>
      <c r="T205" s="969"/>
      <c r="U205" s="969"/>
      <c r="V205" s="969"/>
      <c r="W205" s="969"/>
      <c r="X205" s="969"/>
      <c r="Y205" s="969"/>
      <c r="Z205" s="969"/>
      <c r="AA205" s="969"/>
      <c r="AB205" s="969"/>
      <c r="AC205" s="969"/>
      <c r="AD205" s="969"/>
      <c r="AE205" s="969"/>
      <c r="AF205" s="969"/>
      <c r="AG205" s="960"/>
      <c r="AH205" s="1040" t="s">
        <v>213</v>
      </c>
      <c r="AI205" s="515"/>
    </row>
    <row r="206" spans="1:89" x14ac:dyDescent="0.25">
      <c r="A206" s="1081"/>
      <c r="B206" s="516"/>
      <c r="C206" s="517"/>
      <c r="D206" s="518"/>
      <c r="E206" s="422"/>
      <c r="F206" s="906" t="s">
        <v>21</v>
      </c>
      <c r="G206" s="970"/>
      <c r="H206" s="907" t="s">
        <v>22</v>
      </c>
      <c r="I206" s="1018"/>
      <c r="J206" s="907" t="s">
        <v>23</v>
      </c>
      <c r="K206" s="1018"/>
      <c r="L206" s="907" t="s">
        <v>24</v>
      </c>
      <c r="M206" s="1018"/>
      <c r="N206" s="907" t="s">
        <v>25</v>
      </c>
      <c r="O206" s="1018"/>
      <c r="P206" s="907" t="s">
        <v>26</v>
      </c>
      <c r="Q206" s="1018"/>
      <c r="R206" s="907" t="s">
        <v>27</v>
      </c>
      <c r="S206" s="1018"/>
      <c r="T206" s="907" t="s">
        <v>28</v>
      </c>
      <c r="U206" s="1018"/>
      <c r="V206" s="907" t="s">
        <v>29</v>
      </c>
      <c r="W206" s="1018"/>
      <c r="X206" s="907" t="s">
        <v>30</v>
      </c>
      <c r="Y206" s="1018"/>
      <c r="Z206" s="907" t="s">
        <v>31</v>
      </c>
      <c r="AA206" s="1018"/>
      <c r="AB206" s="907" t="s">
        <v>32</v>
      </c>
      <c r="AC206" s="1018"/>
      <c r="AD206" s="907" t="s">
        <v>33</v>
      </c>
      <c r="AE206" s="1018"/>
      <c r="AF206" s="907" t="s">
        <v>214</v>
      </c>
      <c r="AG206" s="908"/>
      <c r="AH206" s="519"/>
    </row>
    <row r="207" spans="1:89" x14ac:dyDescent="0.25">
      <c r="A207" s="1081"/>
      <c r="B207" s="520"/>
      <c r="C207" s="1084" t="s">
        <v>215</v>
      </c>
      <c r="D207" s="911" t="s">
        <v>53</v>
      </c>
      <c r="E207" s="1019" t="s">
        <v>52</v>
      </c>
      <c r="F207" s="1085" t="s">
        <v>53</v>
      </c>
      <c r="G207" s="1019" t="s">
        <v>52</v>
      </c>
      <c r="H207" s="1085" t="s">
        <v>53</v>
      </c>
      <c r="I207" s="1019" t="s">
        <v>52</v>
      </c>
      <c r="J207" s="1085" t="s">
        <v>53</v>
      </c>
      <c r="K207" s="1019" t="s">
        <v>52</v>
      </c>
      <c r="L207" s="1085" t="s">
        <v>53</v>
      </c>
      <c r="M207" s="1019" t="s">
        <v>52</v>
      </c>
      <c r="N207" s="1085" t="s">
        <v>53</v>
      </c>
      <c r="O207" s="1019" t="s">
        <v>52</v>
      </c>
      <c r="P207" s="1085" t="s">
        <v>53</v>
      </c>
      <c r="Q207" s="1019" t="s">
        <v>52</v>
      </c>
      <c r="R207" s="1085" t="s">
        <v>53</v>
      </c>
      <c r="S207" s="1019" t="s">
        <v>52</v>
      </c>
      <c r="T207" s="1085" t="s">
        <v>53</v>
      </c>
      <c r="U207" s="1019" t="s">
        <v>52</v>
      </c>
      <c r="V207" s="1085" t="s">
        <v>53</v>
      </c>
      <c r="W207" s="1019" t="s">
        <v>52</v>
      </c>
      <c r="X207" s="1085" t="s">
        <v>53</v>
      </c>
      <c r="Y207" s="1019" t="s">
        <v>52</v>
      </c>
      <c r="Z207" s="1085" t="s">
        <v>53</v>
      </c>
      <c r="AA207" s="1019" t="s">
        <v>52</v>
      </c>
      <c r="AB207" s="1085" t="s">
        <v>53</v>
      </c>
      <c r="AC207" s="1019" t="s">
        <v>52</v>
      </c>
      <c r="AD207" s="1085" t="s">
        <v>53</v>
      </c>
      <c r="AE207" s="1019" t="s">
        <v>52</v>
      </c>
      <c r="AF207" s="1085" t="s">
        <v>53</v>
      </c>
      <c r="AG207" s="963" t="s">
        <v>52</v>
      </c>
      <c r="AH207" s="524"/>
    </row>
    <row r="208" spans="1:89" ht="15" customHeight="1" x14ac:dyDescent="0.25">
      <c r="A208" s="1043" t="s">
        <v>116</v>
      </c>
      <c r="B208" s="724" t="s">
        <v>216</v>
      </c>
      <c r="C208" s="1099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1045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1045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1045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1086" t="s">
        <v>222</v>
      </c>
      <c r="B214" s="724" t="s">
        <v>223</v>
      </c>
      <c r="C214" s="725">
        <f t="shared" si="41"/>
        <v>0</v>
      </c>
      <c r="D214" s="726">
        <f t="shared" si="38"/>
        <v>0</v>
      </c>
      <c r="E214" s="727">
        <f t="shared" si="38"/>
        <v>0</v>
      </c>
      <c r="F214" s="728"/>
      <c r="G214" s="54"/>
      <c r="H214" s="728"/>
      <c r="I214" s="54"/>
      <c r="J214" s="728"/>
      <c r="K214" s="54"/>
      <c r="L214" s="728"/>
      <c r="M214" s="54"/>
      <c r="N214" s="728"/>
      <c r="O214" s="54"/>
      <c r="P214" s="728"/>
      <c r="Q214" s="54"/>
      <c r="R214" s="728"/>
      <c r="S214" s="54"/>
      <c r="T214" s="728"/>
      <c r="U214" s="54"/>
      <c r="V214" s="728"/>
      <c r="W214" s="54"/>
      <c r="X214" s="728"/>
      <c r="Y214" s="54"/>
      <c r="Z214" s="728"/>
      <c r="AA214" s="54"/>
      <c r="AB214" s="728"/>
      <c r="AC214" s="54"/>
      <c r="AD214" s="728"/>
      <c r="AE214" s="54"/>
      <c r="AF214" s="728"/>
      <c r="AG214" s="65"/>
      <c r="AH214" s="729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1086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60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E52" xr:uid="{865A9DE6-E209-44BF-A9B4-E2F3E5509238}">
      <formula1>0</formula1>
      <formula2>9.99999999999999E+37</formula2>
    </dataValidation>
    <dataValidation type="whole" allowBlank="1" showInputMessage="1" showErrorMessage="1" sqref="E153:R168" xr:uid="{5B798281-C7ED-4477-A606-121D7FFFBB16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9C4010CD-48E2-4E35-BB1A-BF10A5D0B8E5}"/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CA24F7E0-1E9A-40AF-BC43-39B91A3B7AFA}">
      <formula1>0</formula1>
    </dataValidation>
    <dataValidation type="whole" operator="greaterThanOrEqual" allowBlank="1" showInputMessage="1" showErrorMessage="1" sqref="D153:D168 E107:H109 E111:H112 AF11:AI52" xr:uid="{322DFECB-1E76-4123-A2E0-661E7D732E3C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75B5-D06B-4A50-9707-AF137870A2E2}">
  <dimension ref="A1:CS249"/>
  <sheetViews>
    <sheetView workbookViewId="0">
      <selection activeCell="A4" sqref="A4:XFD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",[8]NOMBRE!B2, " (",[8]NOMBRE!C2,[8]NOMBRE!D2,[8]NOMBRE!E2,[8]NOMBRE!F2,[8]NOMBRE!G2,")")</f>
        <v>COMUNA: LINARES (07401)</v>
      </c>
    </row>
    <row r="3" spans="1:96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96" x14ac:dyDescent="0.25">
      <c r="A4" s="1" t="str">
        <f>CONCATENATE("MES: ",[8]NOMBRE!B6, " (",[8]NOMBRE!C6,[8]NOMBRE!D6,")")</f>
        <v>MES: JULIO (07)</v>
      </c>
    </row>
    <row r="5" spans="1:96" x14ac:dyDescent="0.25">
      <c r="A5" s="1" t="str">
        <f>CONCATENATE("AÑO: ",[8]NOMBRE!B7)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1100" t="s">
        <v>3</v>
      </c>
      <c r="B9" s="10"/>
      <c r="C9" s="1101"/>
      <c r="D9" s="1102" t="s">
        <v>4</v>
      </c>
      <c r="E9" s="906" t="s">
        <v>5</v>
      </c>
      <c r="F9" s="1103"/>
      <c r="G9" s="1103"/>
      <c r="H9" s="1103"/>
      <c r="I9" s="1104"/>
      <c r="J9" s="907" t="s">
        <v>6</v>
      </c>
      <c r="K9" s="1105"/>
      <c r="L9" s="1105"/>
      <c r="M9" s="1105"/>
      <c r="N9" s="1105"/>
      <c r="O9" s="1105"/>
      <c r="P9" s="1105"/>
      <c r="Q9" s="1105"/>
      <c r="R9" s="1105"/>
      <c r="S9" s="1105"/>
      <c r="T9" s="1105"/>
      <c r="U9" s="1105"/>
      <c r="V9" s="1105"/>
      <c r="W9" s="1105"/>
      <c r="X9" s="908"/>
      <c r="Y9" s="1105" t="s">
        <v>7</v>
      </c>
      <c r="Z9" s="1105"/>
      <c r="AA9" s="908"/>
      <c r="AB9" s="1106" t="s">
        <v>8</v>
      </c>
      <c r="AC9" s="1107" t="s">
        <v>9</v>
      </c>
      <c r="AD9" s="1107" t="s">
        <v>10</v>
      </c>
      <c r="AE9" s="1108" t="s">
        <v>11</v>
      </c>
      <c r="AF9" s="1103" t="s">
        <v>12</v>
      </c>
      <c r="AG9" s="1104"/>
      <c r="AH9" s="1109" t="s">
        <v>13</v>
      </c>
      <c r="AI9" s="1109" t="s">
        <v>14</v>
      </c>
    </row>
    <row r="10" spans="1:96" s="23" customFormat="1" ht="30" customHeight="1" x14ac:dyDescent="0.15">
      <c r="A10" s="24"/>
      <c r="B10" s="25"/>
      <c r="C10" s="26"/>
      <c r="D10" s="27"/>
      <c r="E10" s="1110" t="s">
        <v>15</v>
      </c>
      <c r="F10" s="1111" t="s">
        <v>16</v>
      </c>
      <c r="G10" s="1111" t="s">
        <v>17</v>
      </c>
      <c r="H10" s="745" t="s">
        <v>18</v>
      </c>
      <c r="I10" s="746" t="s">
        <v>19</v>
      </c>
      <c r="J10" s="1085" t="s">
        <v>20</v>
      </c>
      <c r="K10" s="745" t="s">
        <v>21</v>
      </c>
      <c r="L10" s="745" t="s">
        <v>22</v>
      </c>
      <c r="M10" s="745" t="s">
        <v>23</v>
      </c>
      <c r="N10" s="745" t="s">
        <v>24</v>
      </c>
      <c r="O10" s="745" t="s">
        <v>25</v>
      </c>
      <c r="P10" s="745" t="s">
        <v>26</v>
      </c>
      <c r="Q10" s="745" t="s">
        <v>27</v>
      </c>
      <c r="R10" s="745" t="s">
        <v>28</v>
      </c>
      <c r="S10" s="745" t="s">
        <v>29</v>
      </c>
      <c r="T10" s="745" t="s">
        <v>30</v>
      </c>
      <c r="U10" s="745" t="s">
        <v>31</v>
      </c>
      <c r="V10" s="745" t="s">
        <v>32</v>
      </c>
      <c r="W10" s="745" t="s">
        <v>33</v>
      </c>
      <c r="X10" s="748" t="s">
        <v>34</v>
      </c>
      <c r="Y10" s="911" t="s">
        <v>35</v>
      </c>
      <c r="Z10" s="1112" t="s">
        <v>36</v>
      </c>
      <c r="AA10" s="748" t="s">
        <v>37</v>
      </c>
      <c r="AB10" s="36"/>
      <c r="AC10" s="37"/>
      <c r="AD10" s="37"/>
      <c r="AE10" s="38"/>
      <c r="AF10" s="1085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1113" t="s">
        <v>40</v>
      </c>
      <c r="B11" s="1114" t="s">
        <v>41</v>
      </c>
      <c r="C11" s="1115"/>
      <c r="D11" s="1116">
        <f>SUM(E11:G11)</f>
        <v>0</v>
      </c>
      <c r="E11" s="1117"/>
      <c r="F11" s="1118"/>
      <c r="G11" s="1118"/>
      <c r="H11" s="1119"/>
      <c r="I11" s="1120"/>
      <c r="J11" s="1119"/>
      <c r="K11" s="1121"/>
      <c r="L11" s="1121"/>
      <c r="M11" s="1122"/>
      <c r="N11" s="1122"/>
      <c r="O11" s="1122"/>
      <c r="P11" s="1122"/>
      <c r="Q11" s="1122"/>
      <c r="R11" s="1122"/>
      <c r="S11" s="1122"/>
      <c r="T11" s="1122"/>
      <c r="U11" s="1122"/>
      <c r="V11" s="1122"/>
      <c r="W11" s="1122"/>
      <c r="X11" s="1122"/>
      <c r="Y11" s="1123"/>
      <c r="Z11" s="1121"/>
      <c r="AA11" s="1124"/>
      <c r="AB11" s="1125"/>
      <c r="AC11" s="53"/>
      <c r="AD11" s="53"/>
      <c r="AE11" s="54"/>
      <c r="AF11" s="728"/>
      <c r="AG11" s="729"/>
      <c r="AH11" s="729"/>
      <c r="AI11" s="729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1113" t="s">
        <v>42</v>
      </c>
      <c r="C12" s="764" t="s">
        <v>43</v>
      </c>
      <c r="D12" s="765">
        <f>SUM(E12:X12)</f>
        <v>0</v>
      </c>
      <c r="E12" s="728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766"/>
      <c r="Z12" s="66"/>
      <c r="AA12" s="67"/>
      <c r="AB12" s="767"/>
      <c r="AC12" s="53"/>
      <c r="AD12" s="53"/>
      <c r="AE12" s="54"/>
      <c r="AF12" s="728"/>
      <c r="AG12" s="729"/>
      <c r="AH12" s="729"/>
      <c r="AI12" s="729"/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s="79"/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s="86"/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s="98"/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s="79"/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s="86"/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s="86"/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s="117"/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1126" t="s">
        <v>51</v>
      </c>
      <c r="C20" s="769" t="s">
        <v>52</v>
      </c>
      <c r="D20" s="765">
        <f t="shared" si="13"/>
        <v>0</v>
      </c>
      <c r="E20" s="125"/>
      <c r="F20" s="126"/>
      <c r="G20" s="126"/>
      <c r="H20" s="126"/>
      <c r="I20" s="127"/>
      <c r="J20" s="770"/>
      <c r="K20" s="53"/>
      <c r="L20" s="53"/>
      <c r="M20" s="771"/>
      <c r="N20" s="771"/>
      <c r="O20" s="771"/>
      <c r="P20" s="771"/>
      <c r="Q20" s="771"/>
      <c r="R20" s="771"/>
      <c r="S20" s="771"/>
      <c r="T20" s="771"/>
      <c r="U20" s="771"/>
      <c r="V20" s="771"/>
      <c r="W20" s="771"/>
      <c r="X20" s="771"/>
      <c r="Y20" s="767"/>
      <c r="Z20" s="53"/>
      <c r="AA20" s="65"/>
      <c r="AB20" s="767"/>
      <c r="AC20" s="53"/>
      <c r="AD20" s="53"/>
      <c r="AE20" s="54"/>
      <c r="AF20" s="728"/>
      <c r="AG20" s="729"/>
      <c r="AH20" s="729"/>
      <c r="AI20" s="729"/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s="117"/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771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s="79"/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15</v>
      </c>
      <c r="E23" s="125"/>
      <c r="F23" s="126"/>
      <c r="G23" s="126"/>
      <c r="H23" s="126"/>
      <c r="I23" s="127"/>
      <c r="J23" s="138"/>
      <c r="K23" s="139">
        <v>2</v>
      </c>
      <c r="L23" s="139">
        <v>4</v>
      </c>
      <c r="M23" s="139">
        <v>4</v>
      </c>
      <c r="N23" s="139">
        <v>3</v>
      </c>
      <c r="O23" s="139">
        <v>2</v>
      </c>
      <c r="P23" s="139"/>
      <c r="Q23" s="139"/>
      <c r="R23" s="139"/>
      <c r="S23" s="139"/>
      <c r="T23" s="140"/>
      <c r="U23" s="140"/>
      <c r="V23" s="140"/>
      <c r="W23" s="140"/>
      <c r="X23" s="140"/>
      <c r="Y23" s="141">
        <v>15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s="145"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1102" t="s">
        <v>56</v>
      </c>
      <c r="C24" s="772" t="s">
        <v>57</v>
      </c>
      <c r="D24" s="1116">
        <f>SUM(J24:S24)</f>
        <v>5</v>
      </c>
      <c r="E24" s="773"/>
      <c r="F24" s="149"/>
      <c r="G24" s="149"/>
      <c r="H24" s="149"/>
      <c r="I24" s="774"/>
      <c r="J24" s="770"/>
      <c r="K24" s="1118">
        <v>1</v>
      </c>
      <c r="L24" s="1118">
        <v>2</v>
      </c>
      <c r="M24" s="1118">
        <v>2</v>
      </c>
      <c r="N24" s="1118">
        <v>0</v>
      </c>
      <c r="O24" s="1118">
        <v>0</v>
      </c>
      <c r="P24" s="1118"/>
      <c r="Q24" s="1118"/>
      <c r="R24" s="1118"/>
      <c r="S24" s="1118"/>
      <c r="T24" s="775"/>
      <c r="U24" s="775"/>
      <c r="V24" s="775"/>
      <c r="W24" s="775"/>
      <c r="X24" s="775"/>
      <c r="Y24" s="767">
        <v>5</v>
      </c>
      <c r="Z24" s="53">
        <v>0</v>
      </c>
      <c r="AA24" s="1127">
        <v>0</v>
      </c>
      <c r="AB24" s="767">
        <v>0</v>
      </c>
      <c r="AC24" s="53">
        <v>0</v>
      </c>
      <c r="AD24" s="53">
        <v>0</v>
      </c>
      <c r="AE24" s="152"/>
      <c r="AF24" s="728">
        <v>0</v>
      </c>
      <c r="AG24" s="729">
        <v>0</v>
      </c>
      <c r="AH24" s="729">
        <v>0</v>
      </c>
      <c r="AI24" s="729"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10</v>
      </c>
      <c r="E25" s="154"/>
      <c r="F25" s="155"/>
      <c r="G25" s="155"/>
      <c r="H25" s="155"/>
      <c r="I25" s="156"/>
      <c r="J25" s="118"/>
      <c r="K25" s="116">
        <v>1</v>
      </c>
      <c r="L25" s="116">
        <v>2</v>
      </c>
      <c r="M25" s="116">
        <v>2</v>
      </c>
      <c r="N25" s="116">
        <v>3</v>
      </c>
      <c r="O25" s="116">
        <v>2</v>
      </c>
      <c r="P25" s="116"/>
      <c r="Q25" s="116"/>
      <c r="R25" s="116"/>
      <c r="S25" s="116"/>
      <c r="T25" s="157"/>
      <c r="U25" s="157"/>
      <c r="V25" s="157"/>
      <c r="W25" s="157"/>
      <c r="X25" s="157"/>
      <c r="Y25" s="158">
        <v>10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s="117"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s="98"/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1126" t="s">
        <v>60</v>
      </c>
      <c r="C27" s="1128" t="s">
        <v>61</v>
      </c>
      <c r="D27" s="1116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767"/>
      <c r="AC27" s="53"/>
      <c r="AD27" s="53"/>
      <c r="AE27" s="172"/>
      <c r="AF27" s="728"/>
      <c r="AG27" s="729"/>
      <c r="AH27" s="729"/>
      <c r="AI27" s="729"/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s="86"/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s="98"/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1126" t="s">
        <v>64</v>
      </c>
      <c r="C30" s="764" t="s">
        <v>65</v>
      </c>
      <c r="D30" s="765">
        <f>SUM(E30:H30)</f>
        <v>0</v>
      </c>
      <c r="E30" s="728"/>
      <c r="F30" s="53"/>
      <c r="G30" s="53"/>
      <c r="H30" s="53"/>
      <c r="I30" s="774"/>
      <c r="J30" s="778"/>
      <c r="K30" s="149"/>
      <c r="L30" s="149"/>
      <c r="M30" s="775"/>
      <c r="N30" s="775"/>
      <c r="O30" s="775"/>
      <c r="P30" s="775"/>
      <c r="Q30" s="775"/>
      <c r="R30" s="775"/>
      <c r="S30" s="775"/>
      <c r="T30" s="775"/>
      <c r="U30" s="775"/>
      <c r="V30" s="775"/>
      <c r="W30" s="775"/>
      <c r="X30" s="775"/>
      <c r="Y30" s="1129"/>
      <c r="Z30" s="1121"/>
      <c r="AA30" s="1124"/>
      <c r="AB30" s="767"/>
      <c r="AC30" s="53"/>
      <c r="AD30" s="53"/>
      <c r="AE30" s="54"/>
      <c r="AF30" s="728"/>
      <c r="AG30" s="729"/>
      <c r="AH30" s="729"/>
      <c r="AI30" s="729"/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s="86"/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s="117"/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920" t="s">
        <v>67</v>
      </c>
      <c r="C33" s="1130"/>
      <c r="D33" s="1087">
        <f>SUM(E33:X33)</f>
        <v>0</v>
      </c>
      <c r="E33" s="1088"/>
      <c r="F33" s="784"/>
      <c r="G33" s="784"/>
      <c r="H33" s="784"/>
      <c r="I33" s="1131"/>
      <c r="J33" s="923"/>
      <c r="K33" s="784"/>
      <c r="L33" s="784"/>
      <c r="M33" s="787"/>
      <c r="N33" s="787"/>
      <c r="O33" s="787"/>
      <c r="P33" s="787"/>
      <c r="Q33" s="787"/>
      <c r="R33" s="787"/>
      <c r="S33" s="787"/>
      <c r="T33" s="787"/>
      <c r="U33" s="787"/>
      <c r="V33" s="787"/>
      <c r="W33" s="787"/>
      <c r="X33" s="787"/>
      <c r="Y33" s="788"/>
      <c r="Z33" s="784"/>
      <c r="AA33" s="789"/>
      <c r="AB33" s="788"/>
      <c r="AC33" s="784"/>
      <c r="AD33" s="784"/>
      <c r="AE33" s="790"/>
      <c r="AF33" s="1088"/>
      <c r="AG33" s="1131"/>
      <c r="AH33" s="1131"/>
      <c r="AI33" s="1131"/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s="79"/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1086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s="86"/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791" t="s">
        <v>71</v>
      </c>
      <c r="C36" s="791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s="86"/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s="86"/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s="86"/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s="145"/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1126" t="s">
        <v>75</v>
      </c>
      <c r="C40" s="792" t="s">
        <v>76</v>
      </c>
      <c r="D40" s="765">
        <f>SUM(U40:X40)</f>
        <v>0</v>
      </c>
      <c r="E40" s="773"/>
      <c r="F40" s="149"/>
      <c r="G40" s="149"/>
      <c r="H40" s="149"/>
      <c r="I40" s="774"/>
      <c r="J40" s="778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771"/>
      <c r="V40" s="771"/>
      <c r="W40" s="771"/>
      <c r="X40" s="771"/>
      <c r="Y40" s="793"/>
      <c r="Z40" s="149"/>
      <c r="AA40" s="206"/>
      <c r="AB40" s="85"/>
      <c r="AC40" s="82"/>
      <c r="AD40" s="82"/>
      <c r="AE40" s="83"/>
      <c r="AF40" s="81"/>
      <c r="AG40" s="86"/>
      <c r="AH40" s="86"/>
      <c r="AI40" s="86"/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s="86"/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s="86"/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s="86"/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s="220"/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794" t="s">
        <v>81</v>
      </c>
      <c r="C45" s="795"/>
      <c r="D45" s="765">
        <f>SUM(E45:X45)</f>
        <v>0</v>
      </c>
      <c r="E45" s="728"/>
      <c r="F45" s="53"/>
      <c r="G45" s="53"/>
      <c r="H45" s="53"/>
      <c r="I45" s="729"/>
      <c r="J45" s="770"/>
      <c r="K45" s="53"/>
      <c r="L45" s="53"/>
      <c r="M45" s="771"/>
      <c r="N45" s="771"/>
      <c r="O45" s="771"/>
      <c r="P45" s="771"/>
      <c r="Q45" s="771"/>
      <c r="R45" s="771"/>
      <c r="S45" s="771"/>
      <c r="T45" s="771"/>
      <c r="U45" s="771"/>
      <c r="V45" s="771"/>
      <c r="W45" s="771"/>
      <c r="X45" s="771"/>
      <c r="Y45" s="793"/>
      <c r="Z45" s="149"/>
      <c r="AA45" s="206"/>
      <c r="AB45" s="767"/>
      <c r="AC45" s="53"/>
      <c r="AD45" s="53"/>
      <c r="AE45" s="54"/>
      <c r="AF45" s="728"/>
      <c r="AG45" s="729"/>
      <c r="AH45" s="729"/>
      <c r="AI45" s="729"/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s="117"/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1132" t="s">
        <v>83</v>
      </c>
      <c r="C47" s="797" t="s">
        <v>84</v>
      </c>
      <c r="D47" s="70">
        <f>SUM(K47:X47)</f>
        <v>0</v>
      </c>
      <c r="E47" s="773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793"/>
      <c r="Z47" s="149"/>
      <c r="AA47" s="206"/>
      <c r="AB47" s="767"/>
      <c r="AC47" s="53"/>
      <c r="AD47" s="53"/>
      <c r="AE47" s="54"/>
      <c r="AF47" s="728"/>
      <c r="AG47" s="729"/>
      <c r="AH47" s="729"/>
      <c r="AI47" s="729"/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s="86"/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s="86"/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s="117"/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1132" t="s">
        <v>88</v>
      </c>
      <c r="C51" s="769" t="s">
        <v>52</v>
      </c>
      <c r="D51" s="765">
        <f>SUM(E51:X51)</f>
        <v>0</v>
      </c>
      <c r="E51" s="728"/>
      <c r="F51" s="53"/>
      <c r="G51" s="53"/>
      <c r="H51" s="53"/>
      <c r="I51" s="729"/>
      <c r="J51" s="728"/>
      <c r="K51" s="53"/>
      <c r="L51" s="53"/>
      <c r="M51" s="771"/>
      <c r="N51" s="771"/>
      <c r="O51" s="771"/>
      <c r="P51" s="771"/>
      <c r="Q51" s="771"/>
      <c r="R51" s="771"/>
      <c r="S51" s="771"/>
      <c r="T51" s="771"/>
      <c r="U51" s="771"/>
      <c r="V51" s="771"/>
      <c r="W51" s="771"/>
      <c r="X51" s="65"/>
      <c r="Y51" s="85"/>
      <c r="Z51" s="82"/>
      <c r="AA51" s="74"/>
      <c r="AB51" s="798"/>
      <c r="AC51" s="53"/>
      <c r="AD51" s="53"/>
      <c r="AE51" s="54"/>
      <c r="AF51" s="728"/>
      <c r="AG51" s="729"/>
      <c r="AH51" s="729"/>
      <c r="AI51" s="729"/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20"/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925" t="s">
        <v>4</v>
      </c>
      <c r="C53" s="1133"/>
      <c r="D53" s="1087">
        <f>SUM(E53:X53)</f>
        <v>30</v>
      </c>
      <c r="E53" s="1089">
        <f>SUM(E11:E52)</f>
        <v>0</v>
      </c>
      <c r="F53" s="802">
        <f t="shared" ref="F53:AI53" si="16">SUM(F11:F52)</f>
        <v>0</v>
      </c>
      <c r="G53" s="802">
        <f t="shared" si="16"/>
        <v>0</v>
      </c>
      <c r="H53" s="802">
        <f t="shared" si="16"/>
        <v>0</v>
      </c>
      <c r="I53" s="1134">
        <f>SUM(I11:I52)</f>
        <v>0</v>
      </c>
      <c r="J53" s="927">
        <f t="shared" si="16"/>
        <v>0</v>
      </c>
      <c r="K53" s="802">
        <f t="shared" si="16"/>
        <v>4</v>
      </c>
      <c r="L53" s="802">
        <f t="shared" si="16"/>
        <v>8</v>
      </c>
      <c r="M53" s="805">
        <f t="shared" si="16"/>
        <v>8</v>
      </c>
      <c r="N53" s="805">
        <f t="shared" si="16"/>
        <v>6</v>
      </c>
      <c r="O53" s="805">
        <f t="shared" si="16"/>
        <v>4</v>
      </c>
      <c r="P53" s="805">
        <f t="shared" si="16"/>
        <v>0</v>
      </c>
      <c r="Q53" s="805">
        <f t="shared" si="16"/>
        <v>0</v>
      </c>
      <c r="R53" s="805">
        <f t="shared" si="16"/>
        <v>0</v>
      </c>
      <c r="S53" s="805">
        <f t="shared" si="16"/>
        <v>0</v>
      </c>
      <c r="T53" s="805">
        <f t="shared" si="16"/>
        <v>0</v>
      </c>
      <c r="U53" s="805">
        <f t="shared" si="16"/>
        <v>0</v>
      </c>
      <c r="V53" s="805">
        <f t="shared" si="16"/>
        <v>0</v>
      </c>
      <c r="W53" s="805">
        <f t="shared" si="16"/>
        <v>0</v>
      </c>
      <c r="X53" s="805">
        <f t="shared" si="16"/>
        <v>0</v>
      </c>
      <c r="Y53" s="806">
        <f t="shared" si="16"/>
        <v>30</v>
      </c>
      <c r="Z53" s="802">
        <f t="shared" si="16"/>
        <v>0</v>
      </c>
      <c r="AA53" s="807">
        <f t="shared" si="16"/>
        <v>0</v>
      </c>
      <c r="AB53" s="806">
        <f t="shared" si="16"/>
        <v>0</v>
      </c>
      <c r="AC53" s="248">
        <f>SUM(AC11:AC52)</f>
        <v>0</v>
      </c>
      <c r="AD53" s="802">
        <f t="shared" si="16"/>
        <v>0</v>
      </c>
      <c r="AE53" s="808">
        <f t="shared" si="16"/>
        <v>0</v>
      </c>
      <c r="AF53" s="1089">
        <f t="shared" si="16"/>
        <v>0</v>
      </c>
      <c r="AG53" s="1134">
        <f>SUM(AG11:AG52)</f>
        <v>0</v>
      </c>
      <c r="AH53" s="1134">
        <f t="shared" ref="AH53" si="17">SUM(AH11:AH52)</f>
        <v>0</v>
      </c>
      <c r="AI53" s="1134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906" t="s">
        <v>3</v>
      </c>
      <c r="B55" s="1103"/>
      <c r="C55" s="1104"/>
      <c r="D55" s="1090" t="s">
        <v>4</v>
      </c>
      <c r="E55" s="1110" t="s">
        <v>90</v>
      </c>
      <c r="F55" s="745" t="s">
        <v>91</v>
      </c>
      <c r="G55" s="745" t="s">
        <v>92</v>
      </c>
      <c r="H55" s="748" t="s">
        <v>93</v>
      </c>
      <c r="I55" s="810" t="s">
        <v>94</v>
      </c>
    </row>
    <row r="56" spans="1:96" ht="15" customHeight="1" x14ac:dyDescent="0.25">
      <c r="A56" s="1101" t="s">
        <v>40</v>
      </c>
      <c r="B56" s="1114" t="s">
        <v>41</v>
      </c>
      <c r="C56" s="1115"/>
      <c r="D56" s="1116">
        <f t="shared" ref="D56:D91" si="18">SUM(E56:H56)</f>
        <v>0</v>
      </c>
      <c r="E56" s="1117"/>
      <c r="F56" s="1118"/>
      <c r="G56" s="1118"/>
      <c r="H56" s="1135"/>
      <c r="I56" s="1136"/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1113" t="s">
        <v>42</v>
      </c>
      <c r="C57" s="764" t="s">
        <v>43</v>
      </c>
      <c r="D57" s="1116">
        <f t="shared" si="18"/>
        <v>0</v>
      </c>
      <c r="E57" s="728"/>
      <c r="F57" s="53"/>
      <c r="G57" s="53"/>
      <c r="H57" s="771"/>
      <c r="I57" s="813"/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81"/>
      <c r="F59" s="82"/>
      <c r="G59" s="82"/>
      <c r="H59" s="110"/>
      <c r="I59" s="258"/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90"/>
      <c r="F60" s="91"/>
      <c r="G60" s="91"/>
      <c r="H60" s="225"/>
      <c r="I60" s="259"/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71"/>
      <c r="F61" s="72"/>
      <c r="G61" s="72"/>
      <c r="H61" s="103"/>
      <c r="I61" s="260"/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81"/>
      <c r="F62" s="82"/>
      <c r="G62" s="82"/>
      <c r="H62" s="110"/>
      <c r="I62" s="258"/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81"/>
      <c r="F63" s="82"/>
      <c r="G63" s="82"/>
      <c r="H63" s="110"/>
      <c r="I63" s="258"/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144"/>
      <c r="F64" s="139"/>
      <c r="G64" s="139"/>
      <c r="H64" s="203"/>
      <c r="I64" s="261"/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1102" t="s">
        <v>95</v>
      </c>
      <c r="C65" s="814" t="s">
        <v>96</v>
      </c>
      <c r="D65" s="1116">
        <f t="shared" si="18"/>
        <v>0</v>
      </c>
      <c r="E65" s="728"/>
      <c r="F65" s="53"/>
      <c r="G65" s="53"/>
      <c r="H65" s="771"/>
      <c r="I65" s="813"/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219"/>
      <c r="F67" s="217"/>
      <c r="G67" s="217"/>
      <c r="H67" s="215"/>
      <c r="I67" s="265"/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15</v>
      </c>
      <c r="E68" s="144">
        <v>15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1091" t="s">
        <v>56</v>
      </c>
      <c r="C69" s="772" t="s">
        <v>57</v>
      </c>
      <c r="D69" s="765">
        <f t="shared" si="18"/>
        <v>5</v>
      </c>
      <c r="E69" s="728">
        <v>5</v>
      </c>
      <c r="F69" s="53">
        <v>0</v>
      </c>
      <c r="G69" s="53">
        <v>0</v>
      </c>
      <c r="H69" s="771">
        <v>0</v>
      </c>
      <c r="I69" s="813"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1091"/>
      <c r="C70" s="153" t="s">
        <v>58</v>
      </c>
      <c r="D70" s="114">
        <f t="shared" si="18"/>
        <v>10</v>
      </c>
      <c r="E70" s="115">
        <v>10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219"/>
      <c r="F71" s="217"/>
      <c r="G71" s="217"/>
      <c r="H71" s="215"/>
      <c r="I71" s="265"/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1126" t="s">
        <v>60</v>
      </c>
      <c r="C72" s="1128" t="s">
        <v>61</v>
      </c>
      <c r="D72" s="765">
        <f t="shared" si="18"/>
        <v>0</v>
      </c>
      <c r="E72" s="770"/>
      <c r="F72" s="53"/>
      <c r="G72" s="53"/>
      <c r="H72" s="771"/>
      <c r="I72" s="813"/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109"/>
      <c r="F73" s="82"/>
      <c r="G73" s="82"/>
      <c r="H73" s="110"/>
      <c r="I73" s="258"/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118"/>
      <c r="F74" s="116"/>
      <c r="G74" s="116"/>
      <c r="H74" s="119"/>
      <c r="I74" s="264"/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1126" t="s">
        <v>64</v>
      </c>
      <c r="C75" s="764" t="s">
        <v>65</v>
      </c>
      <c r="D75" s="1116">
        <f t="shared" si="18"/>
        <v>0</v>
      </c>
      <c r="E75" s="728"/>
      <c r="F75" s="53"/>
      <c r="G75" s="53"/>
      <c r="H75" s="771"/>
      <c r="I75" s="813"/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81"/>
      <c r="F76" s="82"/>
      <c r="G76" s="82"/>
      <c r="H76" s="110"/>
      <c r="I76" s="258"/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115"/>
      <c r="F77" s="116"/>
      <c r="G77" s="116"/>
      <c r="H77" s="119"/>
      <c r="I77" s="264"/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920" t="s">
        <v>67</v>
      </c>
      <c r="C78" s="1130"/>
      <c r="D78" s="1087">
        <f t="shared" si="18"/>
        <v>0</v>
      </c>
      <c r="E78" s="1088"/>
      <c r="F78" s="784"/>
      <c r="G78" s="784"/>
      <c r="H78" s="787"/>
      <c r="I78" s="816"/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71"/>
      <c r="F79" s="72"/>
      <c r="G79" s="72"/>
      <c r="H79" s="103"/>
      <c r="I79" s="260"/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1086"/>
      <c r="C80" s="88" t="s">
        <v>70</v>
      </c>
      <c r="D80" s="137">
        <f t="shared" si="18"/>
        <v>0</v>
      </c>
      <c r="E80" s="81"/>
      <c r="F80" s="82"/>
      <c r="G80" s="82"/>
      <c r="H80" s="110"/>
      <c r="I80" s="258"/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791" t="s">
        <v>71</v>
      </c>
      <c r="C81" s="791"/>
      <c r="D81" s="137">
        <f t="shared" si="18"/>
        <v>0</v>
      </c>
      <c r="E81" s="81"/>
      <c r="F81" s="82"/>
      <c r="G81" s="82"/>
      <c r="H81" s="110"/>
      <c r="I81" s="258"/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144"/>
      <c r="F83" s="139"/>
      <c r="G83" s="139"/>
      <c r="H83" s="203"/>
      <c r="I83" s="261"/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144"/>
      <c r="F84" s="139"/>
      <c r="G84" s="139"/>
      <c r="H84" s="203"/>
      <c r="I84" s="261"/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1126" t="s">
        <v>75</v>
      </c>
      <c r="C85" s="792" t="s">
        <v>76</v>
      </c>
      <c r="D85" s="1116">
        <f t="shared" si="18"/>
        <v>0</v>
      </c>
      <c r="E85" s="728"/>
      <c r="F85" s="53"/>
      <c r="G85" s="53"/>
      <c r="H85" s="771"/>
      <c r="I85" s="813"/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81"/>
      <c r="F86" s="82"/>
      <c r="G86" s="82"/>
      <c r="H86" s="110"/>
      <c r="I86" s="258"/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144"/>
      <c r="F87" s="139"/>
      <c r="G87" s="139"/>
      <c r="H87" s="203"/>
      <c r="I87" s="261"/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144"/>
      <c r="F88" s="139"/>
      <c r="G88" s="139"/>
      <c r="H88" s="203"/>
      <c r="I88" s="261"/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144"/>
      <c r="F89" s="139"/>
      <c r="G89" s="139"/>
      <c r="H89" s="203"/>
      <c r="I89" s="261"/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794" t="s">
        <v>81</v>
      </c>
      <c r="C90" s="795"/>
      <c r="D90" s="765">
        <f t="shared" si="18"/>
        <v>0</v>
      </c>
      <c r="E90" s="728"/>
      <c r="F90" s="53"/>
      <c r="G90" s="53"/>
      <c r="H90" s="817"/>
      <c r="I90" s="813"/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90"/>
      <c r="F91" s="91"/>
      <c r="G91" s="91"/>
      <c r="H91" s="272"/>
      <c r="I91" s="259"/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1132" t="s">
        <v>83</v>
      </c>
      <c r="C92" s="797" t="s">
        <v>84</v>
      </c>
      <c r="D92" s="765">
        <f>SUM(E92:H92)</f>
        <v>0</v>
      </c>
      <c r="E92" s="728"/>
      <c r="F92" s="53"/>
      <c r="G92" s="53"/>
      <c r="H92" s="817"/>
      <c r="I92" s="813"/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818" t="s">
        <v>88</v>
      </c>
      <c r="C96" s="814" t="s">
        <v>96</v>
      </c>
      <c r="D96" s="765">
        <f t="shared" ref="D96:D97" si="22">SUM(E96:H96)</f>
        <v>0</v>
      </c>
      <c r="E96" s="728"/>
      <c r="F96" s="770"/>
      <c r="G96" s="770"/>
      <c r="H96" s="817"/>
      <c r="I96" s="813"/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115"/>
      <c r="F97" s="118"/>
      <c r="G97" s="118"/>
      <c r="H97" s="276"/>
      <c r="I97" s="264"/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930" t="s">
        <v>4</v>
      </c>
      <c r="C98" s="1137"/>
      <c r="D98" s="1087">
        <f>SUM(E98:H98)</f>
        <v>30</v>
      </c>
      <c r="E98" s="1089">
        <f>SUM(E56:E97)</f>
        <v>30</v>
      </c>
      <c r="F98" s="1089">
        <f t="shared" ref="F98:I98" si="23">SUM(F56:F97)</f>
        <v>0</v>
      </c>
      <c r="G98" s="1089">
        <f t="shared" si="23"/>
        <v>0</v>
      </c>
      <c r="H98" s="1089">
        <f t="shared" si="23"/>
        <v>0</v>
      </c>
      <c r="I98" s="1089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906" t="s">
        <v>98</v>
      </c>
      <c r="B100" s="1103"/>
      <c r="C100" s="1104"/>
      <c r="D100" s="1090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821" t="s">
        <v>100</v>
      </c>
      <c r="B101" s="822"/>
      <c r="C101" s="823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1138" t="s">
        <v>103</v>
      </c>
      <c r="B104" s="1139"/>
      <c r="C104" s="1140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1101"/>
      <c r="D105" s="298" t="s">
        <v>105</v>
      </c>
      <c r="E105" s="1091" t="s">
        <v>106</v>
      </c>
      <c r="F105" s="1091"/>
      <c r="G105" s="1092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1093" t="s">
        <v>108</v>
      </c>
      <c r="F106" s="829" t="s">
        <v>109</v>
      </c>
      <c r="G106" s="933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831" t="s">
        <v>111</v>
      </c>
      <c r="B107" s="832"/>
      <c r="C107" s="833"/>
      <c r="D107" s="834">
        <f>SUM(E107:G107)</f>
        <v>0</v>
      </c>
      <c r="E107" s="835"/>
      <c r="F107" s="311"/>
      <c r="G107" s="836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934" t="s">
        <v>114</v>
      </c>
      <c r="B110" s="1141"/>
      <c r="C110" s="1141"/>
      <c r="D110" s="1141"/>
      <c r="E110" s="1141"/>
      <c r="F110" s="1141"/>
      <c r="G110" s="935"/>
      <c r="H110" s="1142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841" t="s">
        <v>115</v>
      </c>
      <c r="B111" s="842"/>
      <c r="C111" s="843"/>
      <c r="D111" s="336">
        <f>SUM(E111:G111)</f>
        <v>0</v>
      </c>
      <c r="E111" s="835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1138" t="s">
        <v>117</v>
      </c>
      <c r="B113" s="1139"/>
      <c r="C113" s="1140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1100" t="s">
        <v>118</v>
      </c>
      <c r="B114" s="10"/>
      <c r="C114" s="1101"/>
      <c r="D114" s="1091" t="s">
        <v>105</v>
      </c>
      <c r="E114" s="1104" t="s">
        <v>107</v>
      </c>
      <c r="F114" s="906" t="s">
        <v>119</v>
      </c>
      <c r="G114" s="1104"/>
      <c r="H114" s="936" t="s">
        <v>6</v>
      </c>
      <c r="I114" s="1143"/>
      <c r="J114" s="1143"/>
      <c r="K114" s="1143"/>
      <c r="L114" s="1143"/>
      <c r="M114" s="1143"/>
      <c r="N114" s="1143"/>
      <c r="O114" s="1143"/>
      <c r="P114" s="1143"/>
      <c r="Q114" s="1143"/>
      <c r="R114" s="1143"/>
      <c r="S114" s="1143"/>
      <c r="T114" s="1143"/>
      <c r="U114" s="937"/>
      <c r="V114" s="1144" t="s">
        <v>7</v>
      </c>
      <c r="W114" s="1101" t="s">
        <v>120</v>
      </c>
    </row>
    <row r="115" spans="1:91" s="23" customFormat="1" ht="23.25" customHeight="1" x14ac:dyDescent="0.15">
      <c r="A115" s="24"/>
      <c r="B115" s="25"/>
      <c r="C115" s="26"/>
      <c r="D115" s="1091"/>
      <c r="E115" s="1104"/>
      <c r="F115" s="1085" t="s">
        <v>121</v>
      </c>
      <c r="G115" s="746" t="s">
        <v>16</v>
      </c>
      <c r="H115" s="911" t="s">
        <v>122</v>
      </c>
      <c r="I115" s="745" t="s">
        <v>123</v>
      </c>
      <c r="J115" s="848" t="s">
        <v>124</v>
      </c>
      <c r="K115" s="848" t="s">
        <v>20</v>
      </c>
      <c r="L115" s="848" t="s">
        <v>21</v>
      </c>
      <c r="M115" s="848" t="s">
        <v>22</v>
      </c>
      <c r="N115" s="848" t="s">
        <v>23</v>
      </c>
      <c r="O115" s="848" t="s">
        <v>24</v>
      </c>
      <c r="P115" s="848" t="s">
        <v>25</v>
      </c>
      <c r="Q115" s="848" t="s">
        <v>26</v>
      </c>
      <c r="R115" s="848" t="s">
        <v>27</v>
      </c>
      <c r="S115" s="848" t="s">
        <v>28</v>
      </c>
      <c r="T115" s="848" t="s">
        <v>29</v>
      </c>
      <c r="U115" s="849" t="s">
        <v>30</v>
      </c>
      <c r="V115" s="349"/>
      <c r="W115" s="26"/>
    </row>
    <row r="116" spans="1:91" s="23" customFormat="1" ht="15" customHeight="1" x14ac:dyDescent="0.15">
      <c r="A116" s="850" t="s">
        <v>125</v>
      </c>
      <c r="B116" s="851"/>
      <c r="C116" s="852"/>
      <c r="D116" s="853"/>
      <c r="E116" s="854">
        <f>+F116+G116+H116+I116+J116+K116+L116+M116+N116+O116+P116+Q116+R116+S116+T116+U116</f>
        <v>0</v>
      </c>
      <c r="F116" s="835"/>
      <c r="G116" s="855"/>
      <c r="H116" s="856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857"/>
      <c r="W116" s="855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1138" t="s">
        <v>128</v>
      </c>
      <c r="B119" s="1140"/>
      <c r="C119" s="1140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1101"/>
      <c r="D120" s="1091" t="s">
        <v>130</v>
      </c>
      <c r="E120" s="907" t="s">
        <v>6</v>
      </c>
      <c r="F120" s="1105"/>
      <c r="G120" s="1105"/>
      <c r="H120" s="1105"/>
      <c r="I120" s="1105"/>
      <c r="J120" s="908"/>
      <c r="K120" s="1105" t="s">
        <v>131</v>
      </c>
      <c r="L120" s="1145"/>
    </row>
    <row r="121" spans="1:91" s="23" customFormat="1" ht="15" customHeight="1" x14ac:dyDescent="0.15">
      <c r="A121" s="25"/>
      <c r="B121" s="25"/>
      <c r="C121" s="26"/>
      <c r="D121" s="1091"/>
      <c r="E121" s="1085" t="s">
        <v>132</v>
      </c>
      <c r="F121" s="911" t="s">
        <v>133</v>
      </c>
      <c r="G121" s="745" t="s">
        <v>134</v>
      </c>
      <c r="H121" s="745" t="s">
        <v>135</v>
      </c>
      <c r="I121" s="1112" t="s">
        <v>136</v>
      </c>
      <c r="J121" s="748" t="s">
        <v>137</v>
      </c>
      <c r="K121" s="911" t="s">
        <v>53</v>
      </c>
      <c r="L121" s="1146" t="s">
        <v>52</v>
      </c>
    </row>
    <row r="122" spans="1:91" s="23" customFormat="1" ht="15" customHeight="1" x14ac:dyDescent="0.25">
      <c r="A122" s="1147" t="s">
        <v>138</v>
      </c>
      <c r="B122" s="1148"/>
      <c r="C122" s="769" t="s">
        <v>139</v>
      </c>
      <c r="D122" s="382">
        <f t="shared" ref="D122:D130" si="25">SUM(E122:J122)</f>
        <v>0</v>
      </c>
      <c r="E122" s="728"/>
      <c r="F122" s="770"/>
      <c r="G122" s="53"/>
      <c r="H122" s="53"/>
      <c r="I122" s="53"/>
      <c r="J122" s="862"/>
      <c r="K122" s="770"/>
      <c r="L122" s="729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1147" t="s">
        <v>142</v>
      </c>
      <c r="B125" s="1148"/>
      <c r="C125" s="769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1147" t="s">
        <v>143</v>
      </c>
      <c r="B128" s="1148"/>
      <c r="C128" s="769" t="s">
        <v>139</v>
      </c>
      <c r="D128" s="389">
        <f t="shared" si="25"/>
        <v>0</v>
      </c>
      <c r="E128" s="728"/>
      <c r="F128" s="770"/>
      <c r="G128" s="53"/>
      <c r="H128" s="53"/>
      <c r="I128" s="53"/>
      <c r="J128" s="862"/>
      <c r="K128" s="770"/>
      <c r="L128" s="729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1138" t="s">
        <v>144</v>
      </c>
      <c r="B131" s="1139"/>
      <c r="C131" s="1139"/>
      <c r="D131" s="1139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1094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1095" t="s">
        <v>148</v>
      </c>
      <c r="B133" s="1096"/>
      <c r="C133" s="923"/>
      <c r="D133" s="1097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1138" t="s">
        <v>149</v>
      </c>
      <c r="B134" s="1139"/>
      <c r="C134" s="1139"/>
      <c r="D134" s="1139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1149" t="s">
        <v>145</v>
      </c>
      <c r="B135" s="906" t="s">
        <v>150</v>
      </c>
      <c r="C135" s="1103"/>
      <c r="D135" s="1103"/>
      <c r="E135" s="1103"/>
      <c r="F135" s="1103"/>
      <c r="G135" s="1103"/>
      <c r="H135" s="1103"/>
      <c r="I135" s="1104"/>
      <c r="J135" s="281"/>
      <c r="K135" s="281"/>
      <c r="L135" s="281"/>
    </row>
    <row r="136" spans="1:89" s="23" customFormat="1" ht="42.75" customHeight="1" x14ac:dyDescent="0.15">
      <c r="A136" s="402"/>
      <c r="B136" s="945" t="s">
        <v>151</v>
      </c>
      <c r="C136" s="1085" t="s">
        <v>152</v>
      </c>
      <c r="D136" s="745" t="s">
        <v>153</v>
      </c>
      <c r="E136" s="745" t="s">
        <v>154</v>
      </c>
      <c r="F136" s="745" t="s">
        <v>155</v>
      </c>
      <c r="G136" s="745" t="s">
        <v>156</v>
      </c>
      <c r="H136" s="745" t="s">
        <v>157</v>
      </c>
      <c r="I136" s="1146" t="s">
        <v>158</v>
      </c>
      <c r="J136" s="281"/>
      <c r="K136" s="281"/>
      <c r="L136" s="281"/>
    </row>
    <row r="137" spans="1:89" s="23" customFormat="1" ht="31.5" x14ac:dyDescent="0.15">
      <c r="A137" s="869" t="s">
        <v>159</v>
      </c>
      <c r="B137" s="870">
        <f>SUM(C137:I137)</f>
        <v>0</v>
      </c>
      <c r="C137" s="728"/>
      <c r="D137" s="53"/>
      <c r="E137" s="53"/>
      <c r="F137" s="53"/>
      <c r="G137" s="53"/>
      <c r="H137" s="53"/>
      <c r="I137" s="729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1138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1149" t="s">
        <v>145</v>
      </c>
      <c r="B141" s="1102" t="s">
        <v>163</v>
      </c>
      <c r="C141" s="946" t="s">
        <v>164</v>
      </c>
      <c r="D141" s="1150"/>
      <c r="E141" s="1150"/>
      <c r="F141" s="1150"/>
      <c r="G141" s="1150"/>
      <c r="H141" s="1150"/>
      <c r="I141" s="1150"/>
      <c r="J141" s="1150"/>
      <c r="K141" s="1150"/>
      <c r="L141" s="1150"/>
      <c r="M141" s="1151"/>
    </row>
    <row r="142" spans="1:89" s="23" customFormat="1" ht="31.5" x14ac:dyDescent="0.15">
      <c r="A142" s="402"/>
      <c r="B142" s="27"/>
      <c r="C142" s="1085" t="s">
        <v>165</v>
      </c>
      <c r="D142" s="745" t="s">
        <v>166</v>
      </c>
      <c r="E142" s="745" t="s">
        <v>167</v>
      </c>
      <c r="F142" s="745" t="s">
        <v>168</v>
      </c>
      <c r="G142" s="745" t="s">
        <v>169</v>
      </c>
      <c r="H142" s="745" t="s">
        <v>170</v>
      </c>
      <c r="I142" s="745" t="s">
        <v>171</v>
      </c>
      <c r="J142" s="745" t="s">
        <v>172</v>
      </c>
      <c r="K142" s="745" t="s">
        <v>173</v>
      </c>
      <c r="L142" s="745" t="s">
        <v>174</v>
      </c>
      <c r="M142" s="1146" t="s">
        <v>175</v>
      </c>
    </row>
    <row r="143" spans="1:89" s="23" customFormat="1" ht="21" x14ac:dyDescent="0.15">
      <c r="A143" s="869" t="s">
        <v>176</v>
      </c>
      <c r="B143" s="870">
        <f>SUM(C143:M143)</f>
        <v>0</v>
      </c>
      <c r="C143" s="728"/>
      <c r="D143" s="53"/>
      <c r="E143" s="53"/>
      <c r="F143" s="53"/>
      <c r="G143" s="53"/>
      <c r="H143" s="53"/>
      <c r="I143" s="53"/>
      <c r="J143" s="53"/>
      <c r="K143" s="53"/>
      <c r="L143" s="53"/>
      <c r="M143" s="729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1138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1149" t="s">
        <v>145</v>
      </c>
      <c r="B146" s="1152" t="s">
        <v>179</v>
      </c>
      <c r="C146" s="875" t="s">
        <v>6</v>
      </c>
      <c r="D146" s="1153"/>
      <c r="E146" s="1153"/>
      <c r="F146" s="948"/>
      <c r="G146" s="1106" t="s">
        <v>9</v>
      </c>
      <c r="H146" s="1154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879" t="s">
        <v>180</v>
      </c>
      <c r="D147" s="745" t="s">
        <v>181</v>
      </c>
      <c r="E147" s="745" t="s">
        <v>182</v>
      </c>
      <c r="F147" s="748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869" t="s">
        <v>184</v>
      </c>
      <c r="B148" s="880"/>
      <c r="C148" s="767"/>
      <c r="D148" s="53"/>
      <c r="E148" s="53"/>
      <c r="F148" s="65"/>
      <c r="G148" s="770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950" t="s">
        <v>187</v>
      </c>
      <c r="F151" s="1155"/>
      <c r="G151" s="1155"/>
      <c r="H151" s="1155"/>
      <c r="I151" s="1155"/>
      <c r="J151" s="1155"/>
      <c r="K151" s="1155"/>
      <c r="L151" s="1155"/>
      <c r="M151" s="1155"/>
      <c r="N151" s="1155"/>
      <c r="O151" s="1155"/>
      <c r="P151" s="951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1156" t="s">
        <v>205</v>
      </c>
      <c r="B161" s="1157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906" t="s">
        <v>3</v>
      </c>
      <c r="B170" s="1103"/>
      <c r="C170" s="1104"/>
      <c r="D170" s="1090" t="s">
        <v>4</v>
      </c>
      <c r="E170" s="1110" t="s">
        <v>207</v>
      </c>
      <c r="F170" s="745" t="s">
        <v>91</v>
      </c>
      <c r="G170" s="745" t="s">
        <v>92</v>
      </c>
      <c r="H170" s="748" t="s">
        <v>93</v>
      </c>
      <c r="I170" s="810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1113" t="s">
        <v>40</v>
      </c>
      <c r="B171" s="1114" t="s">
        <v>41</v>
      </c>
      <c r="C171" s="1115"/>
      <c r="D171" s="1116">
        <f t="shared" ref="D171:D203" si="34">SUM(E171:H171)</f>
        <v>0</v>
      </c>
      <c r="E171" s="1117"/>
      <c r="F171" s="1118"/>
      <c r="G171" s="1118"/>
      <c r="H171" s="1135"/>
      <c r="I171" s="1136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1113" t="s">
        <v>42</v>
      </c>
      <c r="C172" s="764" t="s">
        <v>43</v>
      </c>
      <c r="D172" s="1116">
        <f t="shared" si="34"/>
        <v>0</v>
      </c>
      <c r="E172" s="728"/>
      <c r="F172" s="53"/>
      <c r="G172" s="53"/>
      <c r="H172" s="771"/>
      <c r="I172" s="813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1126" t="s">
        <v>60</v>
      </c>
      <c r="C185" s="1128" t="s">
        <v>61</v>
      </c>
      <c r="D185" s="765">
        <f t="shared" si="34"/>
        <v>0</v>
      </c>
      <c r="E185" s="770"/>
      <c r="F185" s="53"/>
      <c r="G185" s="53"/>
      <c r="H185" s="771"/>
      <c r="I185" s="813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1126" t="s">
        <v>64</v>
      </c>
      <c r="C188" s="764" t="s">
        <v>65</v>
      </c>
      <c r="D188" s="1116">
        <f t="shared" si="34"/>
        <v>0</v>
      </c>
      <c r="E188" s="728"/>
      <c r="F188" s="53"/>
      <c r="G188" s="53"/>
      <c r="H188" s="771"/>
      <c r="I188" s="813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920" t="s">
        <v>67</v>
      </c>
      <c r="C191" s="1130"/>
      <c r="D191" s="1087">
        <f t="shared" si="34"/>
        <v>0</v>
      </c>
      <c r="E191" s="1088"/>
      <c r="F191" s="784"/>
      <c r="G191" s="784"/>
      <c r="H191" s="787"/>
      <c r="I191" s="816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1086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791" t="s">
        <v>71</v>
      </c>
      <c r="C194" s="791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1126" t="s">
        <v>75</v>
      </c>
      <c r="C198" s="792" t="s">
        <v>76</v>
      </c>
      <c r="D198" s="1116">
        <f t="shared" si="34"/>
        <v>0</v>
      </c>
      <c r="E198" s="728"/>
      <c r="F198" s="53"/>
      <c r="G198" s="53"/>
      <c r="H198" s="771"/>
      <c r="I198" s="813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794" t="s">
        <v>81</v>
      </c>
      <c r="C201" s="795"/>
      <c r="D201" s="765">
        <f t="shared" si="34"/>
        <v>0</v>
      </c>
      <c r="E201" s="728"/>
      <c r="F201" s="53"/>
      <c r="G201" s="53"/>
      <c r="H201" s="817"/>
      <c r="I201" s="813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1098" t="s">
        <v>4</v>
      </c>
      <c r="C203" s="887"/>
      <c r="D203" s="1087">
        <f t="shared" si="34"/>
        <v>0</v>
      </c>
      <c r="E203" s="1089">
        <f>SUM(E171:E202)</f>
        <v>0</v>
      </c>
      <c r="F203" s="927">
        <f>SUM(F171:F202)</f>
        <v>0</v>
      </c>
      <c r="G203" s="927">
        <f>SUM(G171:G202)</f>
        <v>0</v>
      </c>
      <c r="H203" s="955">
        <f>SUM(H171:H202)</f>
        <v>0</v>
      </c>
      <c r="I203" s="889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1139"/>
      <c r="G204" s="1139" t="s">
        <v>209</v>
      </c>
      <c r="H204" s="1080"/>
      <c r="I204" s="1080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1081" t="s">
        <v>210</v>
      </c>
      <c r="B205" s="1158" t="s">
        <v>211</v>
      </c>
      <c r="C205" s="1159" t="s">
        <v>4</v>
      </c>
      <c r="D205" s="512"/>
      <c r="E205" s="1154"/>
      <c r="F205" s="906" t="s">
        <v>212</v>
      </c>
      <c r="G205" s="1103"/>
      <c r="H205" s="1103"/>
      <c r="I205" s="1103"/>
      <c r="J205" s="1103"/>
      <c r="K205" s="1103"/>
      <c r="L205" s="1103"/>
      <c r="M205" s="1103"/>
      <c r="N205" s="1103"/>
      <c r="O205" s="1103"/>
      <c r="P205" s="1103"/>
      <c r="Q205" s="1103"/>
      <c r="R205" s="1103"/>
      <c r="S205" s="1103"/>
      <c r="T205" s="1103"/>
      <c r="U205" s="1103"/>
      <c r="V205" s="1103"/>
      <c r="W205" s="1103"/>
      <c r="X205" s="1103"/>
      <c r="Y205" s="1103"/>
      <c r="Z205" s="1103"/>
      <c r="AA205" s="1103"/>
      <c r="AB205" s="1103"/>
      <c r="AC205" s="1103"/>
      <c r="AD205" s="1103"/>
      <c r="AE205" s="1103"/>
      <c r="AF205" s="1103"/>
      <c r="AG205" s="960"/>
      <c r="AH205" s="1160" t="s">
        <v>213</v>
      </c>
      <c r="AI205" s="515"/>
    </row>
    <row r="206" spans="1:89" x14ac:dyDescent="0.25">
      <c r="A206" s="1081"/>
      <c r="B206" s="516"/>
      <c r="C206" s="517"/>
      <c r="D206" s="518"/>
      <c r="E206" s="422"/>
      <c r="F206" s="906" t="s">
        <v>21</v>
      </c>
      <c r="G206" s="1104"/>
      <c r="H206" s="907" t="s">
        <v>22</v>
      </c>
      <c r="I206" s="1145"/>
      <c r="J206" s="907" t="s">
        <v>23</v>
      </c>
      <c r="K206" s="1145"/>
      <c r="L206" s="907" t="s">
        <v>24</v>
      </c>
      <c r="M206" s="1145"/>
      <c r="N206" s="907" t="s">
        <v>25</v>
      </c>
      <c r="O206" s="1145"/>
      <c r="P206" s="907" t="s">
        <v>26</v>
      </c>
      <c r="Q206" s="1145"/>
      <c r="R206" s="907" t="s">
        <v>27</v>
      </c>
      <c r="S206" s="1145"/>
      <c r="T206" s="907" t="s">
        <v>28</v>
      </c>
      <c r="U206" s="1145"/>
      <c r="V206" s="907" t="s">
        <v>29</v>
      </c>
      <c r="W206" s="1145"/>
      <c r="X206" s="907" t="s">
        <v>30</v>
      </c>
      <c r="Y206" s="1145"/>
      <c r="Z206" s="907" t="s">
        <v>31</v>
      </c>
      <c r="AA206" s="1145"/>
      <c r="AB206" s="907" t="s">
        <v>32</v>
      </c>
      <c r="AC206" s="1145"/>
      <c r="AD206" s="907" t="s">
        <v>33</v>
      </c>
      <c r="AE206" s="1145"/>
      <c r="AF206" s="907" t="s">
        <v>214</v>
      </c>
      <c r="AG206" s="908"/>
      <c r="AH206" s="519"/>
    </row>
    <row r="207" spans="1:89" x14ac:dyDescent="0.25">
      <c r="A207" s="1081"/>
      <c r="B207" s="520"/>
      <c r="C207" s="1084" t="s">
        <v>215</v>
      </c>
      <c r="D207" s="911" t="s">
        <v>53</v>
      </c>
      <c r="E207" s="1146" t="s">
        <v>52</v>
      </c>
      <c r="F207" s="1085" t="s">
        <v>53</v>
      </c>
      <c r="G207" s="1146" t="s">
        <v>52</v>
      </c>
      <c r="H207" s="1085" t="s">
        <v>53</v>
      </c>
      <c r="I207" s="1146" t="s">
        <v>52</v>
      </c>
      <c r="J207" s="1085" t="s">
        <v>53</v>
      </c>
      <c r="K207" s="1146" t="s">
        <v>52</v>
      </c>
      <c r="L207" s="1085" t="s">
        <v>53</v>
      </c>
      <c r="M207" s="1146" t="s">
        <v>52</v>
      </c>
      <c r="N207" s="1085" t="s">
        <v>53</v>
      </c>
      <c r="O207" s="1146" t="s">
        <v>52</v>
      </c>
      <c r="P207" s="1085" t="s">
        <v>53</v>
      </c>
      <c r="Q207" s="1146" t="s">
        <v>52</v>
      </c>
      <c r="R207" s="1085" t="s">
        <v>53</v>
      </c>
      <c r="S207" s="1146" t="s">
        <v>52</v>
      </c>
      <c r="T207" s="1085" t="s">
        <v>53</v>
      </c>
      <c r="U207" s="1146" t="s">
        <v>52</v>
      </c>
      <c r="V207" s="1085" t="s">
        <v>53</v>
      </c>
      <c r="W207" s="1146" t="s">
        <v>52</v>
      </c>
      <c r="X207" s="1085" t="s">
        <v>53</v>
      </c>
      <c r="Y207" s="1146" t="s">
        <v>52</v>
      </c>
      <c r="Z207" s="1085" t="s">
        <v>53</v>
      </c>
      <c r="AA207" s="1146" t="s">
        <v>52</v>
      </c>
      <c r="AB207" s="1085" t="s">
        <v>53</v>
      </c>
      <c r="AC207" s="1146" t="s">
        <v>52</v>
      </c>
      <c r="AD207" s="1085" t="s">
        <v>53</v>
      </c>
      <c r="AE207" s="1146" t="s">
        <v>52</v>
      </c>
      <c r="AF207" s="1085" t="s">
        <v>53</v>
      </c>
      <c r="AG207" s="963" t="s">
        <v>52</v>
      </c>
      <c r="AH207" s="524"/>
    </row>
    <row r="208" spans="1:89" ht="15" customHeight="1" x14ac:dyDescent="0.25">
      <c r="A208" s="1161" t="s">
        <v>116</v>
      </c>
      <c r="B208" s="724" t="s">
        <v>216</v>
      </c>
      <c r="C208" s="1162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1163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1163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1163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1086" t="s">
        <v>222</v>
      </c>
      <c r="B214" s="724" t="s">
        <v>223</v>
      </c>
      <c r="C214" s="725">
        <f t="shared" si="41"/>
        <v>0</v>
      </c>
      <c r="D214" s="726">
        <f t="shared" si="38"/>
        <v>0</v>
      </c>
      <c r="E214" s="727">
        <f t="shared" si="38"/>
        <v>0</v>
      </c>
      <c r="F214" s="728"/>
      <c r="G214" s="54"/>
      <c r="H214" s="728"/>
      <c r="I214" s="54"/>
      <c r="J214" s="728"/>
      <c r="K214" s="54"/>
      <c r="L214" s="728"/>
      <c r="M214" s="54"/>
      <c r="N214" s="728"/>
      <c r="O214" s="54"/>
      <c r="P214" s="728"/>
      <c r="Q214" s="54"/>
      <c r="R214" s="728"/>
      <c r="S214" s="54"/>
      <c r="T214" s="728"/>
      <c r="U214" s="54"/>
      <c r="V214" s="728"/>
      <c r="W214" s="54"/>
      <c r="X214" s="728"/>
      <c r="Y214" s="54"/>
      <c r="Z214" s="728"/>
      <c r="AA214" s="54"/>
      <c r="AB214" s="728"/>
      <c r="AC214" s="54"/>
      <c r="AD214" s="728"/>
      <c r="AE214" s="54"/>
      <c r="AF214" s="728"/>
      <c r="AG214" s="65"/>
      <c r="AH214" s="729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1086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60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E52" xr:uid="{8B062629-92FB-4AAA-9E95-D0371D0096D6}">
      <formula1>0</formula1>
      <formula2>9.99999999999999E+37</formula2>
    </dataValidation>
    <dataValidation type="whole" allowBlank="1" showInputMessage="1" showErrorMessage="1" sqref="E153:R168" xr:uid="{E12E12E2-FEDB-4F73-8229-08E7F339E5B3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5D22B911-3FE5-41D3-9D64-3EC4655A2722}"/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69FC86A2-4255-4E50-B15F-105D930A6A48}">
      <formula1>0</formula1>
    </dataValidation>
    <dataValidation type="whole" operator="greaterThanOrEqual" allowBlank="1" showInputMessage="1" showErrorMessage="1" sqref="D153:D168 E107:H109 E111:H112 AF11:AI52" xr:uid="{66116FF2-892C-4AD4-AC89-83AC9311B354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DA65-93C6-4354-A8A5-9185644D2CE0}">
  <dimension ref="A1:CS24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",[9]NOMBRE!B2, " (",[9]NOMBRE!C2,[9]NOMBRE!D2,[9]NOMBRE!E2,[9]NOMBRE!F2,[9]NOMBRE!G2,")")</f>
        <v>COMUNA: LINARES (07401)</v>
      </c>
    </row>
    <row r="3" spans="1:96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96" x14ac:dyDescent="0.25">
      <c r="A4" s="1" t="str">
        <f>CONCATENATE("MES: ",[9]NOMBRE!B6, " (",[9]NOMBRE!C6,[9]NOMBRE!D6,")")</f>
        <v>MES: AGOSTO (08)</v>
      </c>
    </row>
    <row r="5" spans="1:96" x14ac:dyDescent="0.25">
      <c r="A5" s="1" t="str">
        <f>CONCATENATE("AÑO: ",[9]NOMBRE!B7)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1100" t="s">
        <v>3</v>
      </c>
      <c r="B9" s="10"/>
      <c r="C9" s="1101"/>
      <c r="D9" s="1102" t="s">
        <v>4</v>
      </c>
      <c r="E9" s="1164" t="s">
        <v>5</v>
      </c>
      <c r="F9" s="1165"/>
      <c r="G9" s="1165"/>
      <c r="H9" s="1165"/>
      <c r="I9" s="1166"/>
      <c r="J9" s="1167" t="s">
        <v>6</v>
      </c>
      <c r="K9" s="1168"/>
      <c r="L9" s="1168"/>
      <c r="M9" s="1168"/>
      <c r="N9" s="1168"/>
      <c r="O9" s="1168"/>
      <c r="P9" s="1168"/>
      <c r="Q9" s="1168"/>
      <c r="R9" s="1168"/>
      <c r="S9" s="1168"/>
      <c r="T9" s="1168"/>
      <c r="U9" s="1168"/>
      <c r="V9" s="1168"/>
      <c r="W9" s="1168"/>
      <c r="X9" s="1169"/>
      <c r="Y9" s="1168" t="s">
        <v>7</v>
      </c>
      <c r="Z9" s="1168"/>
      <c r="AA9" s="1169"/>
      <c r="AB9" s="1170" t="s">
        <v>8</v>
      </c>
      <c r="AC9" s="1171" t="s">
        <v>9</v>
      </c>
      <c r="AD9" s="1171" t="s">
        <v>10</v>
      </c>
      <c r="AE9" s="1172" t="s">
        <v>11</v>
      </c>
      <c r="AF9" s="1165" t="s">
        <v>12</v>
      </c>
      <c r="AG9" s="1166"/>
      <c r="AH9" s="1109" t="s">
        <v>13</v>
      </c>
      <c r="AI9" s="1109" t="s">
        <v>14</v>
      </c>
    </row>
    <row r="10" spans="1:96" s="23" customFormat="1" ht="30" customHeight="1" x14ac:dyDescent="0.15">
      <c r="A10" s="24"/>
      <c r="B10" s="25"/>
      <c r="C10" s="26"/>
      <c r="D10" s="27"/>
      <c r="E10" s="1110" t="s">
        <v>15</v>
      </c>
      <c r="F10" s="1173" t="s">
        <v>16</v>
      </c>
      <c r="G10" s="1173" t="s">
        <v>17</v>
      </c>
      <c r="H10" s="745" t="s">
        <v>18</v>
      </c>
      <c r="I10" s="746" t="s">
        <v>19</v>
      </c>
      <c r="J10" s="1085" t="s">
        <v>20</v>
      </c>
      <c r="K10" s="745" t="s">
        <v>21</v>
      </c>
      <c r="L10" s="745" t="s">
        <v>22</v>
      </c>
      <c r="M10" s="745" t="s">
        <v>23</v>
      </c>
      <c r="N10" s="745" t="s">
        <v>24</v>
      </c>
      <c r="O10" s="745" t="s">
        <v>25</v>
      </c>
      <c r="P10" s="745" t="s">
        <v>26</v>
      </c>
      <c r="Q10" s="745" t="s">
        <v>27</v>
      </c>
      <c r="R10" s="745" t="s">
        <v>28</v>
      </c>
      <c r="S10" s="745" t="s">
        <v>29</v>
      </c>
      <c r="T10" s="745" t="s">
        <v>30</v>
      </c>
      <c r="U10" s="745" t="s">
        <v>31</v>
      </c>
      <c r="V10" s="745" t="s">
        <v>32</v>
      </c>
      <c r="W10" s="745" t="s">
        <v>33</v>
      </c>
      <c r="X10" s="748" t="s">
        <v>34</v>
      </c>
      <c r="Y10" s="1174" t="s">
        <v>35</v>
      </c>
      <c r="Z10" s="1175" t="s">
        <v>36</v>
      </c>
      <c r="AA10" s="748" t="s">
        <v>37</v>
      </c>
      <c r="AB10" s="36"/>
      <c r="AC10" s="37"/>
      <c r="AD10" s="37"/>
      <c r="AE10" s="38"/>
      <c r="AF10" s="1085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1113" t="s">
        <v>40</v>
      </c>
      <c r="B11" s="1114" t="s">
        <v>41</v>
      </c>
      <c r="C11" s="1115"/>
      <c r="D11" s="1116">
        <f>SUM(E11:G11)</f>
        <v>0</v>
      </c>
      <c r="E11" s="1117"/>
      <c r="F11" s="1176"/>
      <c r="G11" s="1176"/>
      <c r="H11" s="1119"/>
      <c r="I11" s="1177"/>
      <c r="J11" s="1119"/>
      <c r="K11" s="1178"/>
      <c r="L11" s="1178"/>
      <c r="M11" s="1179"/>
      <c r="N11" s="1179"/>
      <c r="O11" s="1179"/>
      <c r="P11" s="1179"/>
      <c r="Q11" s="1179"/>
      <c r="R11" s="1179"/>
      <c r="S11" s="1179"/>
      <c r="T11" s="1179"/>
      <c r="U11" s="1179"/>
      <c r="V11" s="1179"/>
      <c r="W11" s="1179"/>
      <c r="X11" s="1179"/>
      <c r="Y11" s="1180"/>
      <c r="Z11" s="1178"/>
      <c r="AA11" s="1181"/>
      <c r="AB11" s="1182"/>
      <c r="AC11" s="53"/>
      <c r="AD11" s="53"/>
      <c r="AE11" s="54"/>
      <c r="AF11" s="728"/>
      <c r="AG11" s="729"/>
      <c r="AH11" s="729"/>
      <c r="AI11" s="729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1113" t="s">
        <v>42</v>
      </c>
      <c r="C12" s="764" t="s">
        <v>43</v>
      </c>
      <c r="D12" s="765">
        <f>SUM(E12:X12)</f>
        <v>0</v>
      </c>
      <c r="E12" s="728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766"/>
      <c r="Z12" s="66"/>
      <c r="AA12" s="67"/>
      <c r="AB12" s="767"/>
      <c r="AC12" s="53"/>
      <c r="AD12" s="53"/>
      <c r="AE12" s="54"/>
      <c r="AF12" s="728"/>
      <c r="AG12" s="729"/>
      <c r="AH12" s="729"/>
      <c r="AI12" s="729"/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s="79"/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s="86"/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s="98"/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s="79"/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s="86"/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s="86"/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s="117"/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1126" t="s">
        <v>51</v>
      </c>
      <c r="C20" s="769" t="s">
        <v>52</v>
      </c>
      <c r="D20" s="765">
        <f t="shared" si="13"/>
        <v>0</v>
      </c>
      <c r="E20" s="125"/>
      <c r="F20" s="126"/>
      <c r="G20" s="126"/>
      <c r="H20" s="126"/>
      <c r="I20" s="127"/>
      <c r="J20" s="770"/>
      <c r="K20" s="53"/>
      <c r="L20" s="53"/>
      <c r="M20" s="771"/>
      <c r="N20" s="771"/>
      <c r="O20" s="771"/>
      <c r="P20" s="771"/>
      <c r="Q20" s="771"/>
      <c r="R20" s="771"/>
      <c r="S20" s="771"/>
      <c r="T20" s="771"/>
      <c r="U20" s="771"/>
      <c r="V20" s="771"/>
      <c r="W20" s="771"/>
      <c r="X20" s="771"/>
      <c r="Y20" s="767"/>
      <c r="Z20" s="53"/>
      <c r="AA20" s="65"/>
      <c r="AB20" s="767"/>
      <c r="AC20" s="53"/>
      <c r="AD20" s="53"/>
      <c r="AE20" s="54"/>
      <c r="AF20" s="728"/>
      <c r="AG20" s="729"/>
      <c r="AH20" s="729"/>
      <c r="AI20" s="729"/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s="117"/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771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s="79"/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27</v>
      </c>
      <c r="E23" s="125"/>
      <c r="F23" s="126"/>
      <c r="G23" s="126"/>
      <c r="H23" s="126"/>
      <c r="I23" s="127"/>
      <c r="J23" s="138"/>
      <c r="K23" s="139">
        <v>3</v>
      </c>
      <c r="L23" s="139">
        <v>5</v>
      </c>
      <c r="M23" s="139">
        <v>9</v>
      </c>
      <c r="N23" s="139">
        <v>8</v>
      </c>
      <c r="O23" s="139">
        <v>1</v>
      </c>
      <c r="P23" s="139">
        <v>1</v>
      </c>
      <c r="Q23" s="139"/>
      <c r="R23" s="139"/>
      <c r="S23" s="139"/>
      <c r="T23" s="140"/>
      <c r="U23" s="140"/>
      <c r="V23" s="140"/>
      <c r="W23" s="140"/>
      <c r="X23" s="140"/>
      <c r="Y23" s="141">
        <v>27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s="145"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1102" t="s">
        <v>56</v>
      </c>
      <c r="C24" s="772" t="s">
        <v>57</v>
      </c>
      <c r="D24" s="1116">
        <f>SUM(J24:S24)</f>
        <v>10</v>
      </c>
      <c r="E24" s="773"/>
      <c r="F24" s="149"/>
      <c r="G24" s="149"/>
      <c r="H24" s="149"/>
      <c r="I24" s="774"/>
      <c r="J24" s="770"/>
      <c r="K24" s="1176">
        <v>1</v>
      </c>
      <c r="L24" s="1176">
        <v>4</v>
      </c>
      <c r="M24" s="1176">
        <v>3</v>
      </c>
      <c r="N24" s="1176">
        <v>1</v>
      </c>
      <c r="O24" s="1176">
        <v>1</v>
      </c>
      <c r="P24" s="1176">
        <v>0</v>
      </c>
      <c r="Q24" s="1176"/>
      <c r="R24" s="1176"/>
      <c r="S24" s="1176"/>
      <c r="T24" s="775"/>
      <c r="U24" s="775"/>
      <c r="V24" s="775"/>
      <c r="W24" s="775"/>
      <c r="X24" s="775"/>
      <c r="Y24" s="767">
        <v>10</v>
      </c>
      <c r="Z24" s="53">
        <v>0</v>
      </c>
      <c r="AA24" s="1183">
        <v>0</v>
      </c>
      <c r="AB24" s="767">
        <v>0</v>
      </c>
      <c r="AC24" s="53">
        <v>0</v>
      </c>
      <c r="AD24" s="53">
        <v>0</v>
      </c>
      <c r="AE24" s="152"/>
      <c r="AF24" s="728">
        <v>0</v>
      </c>
      <c r="AG24" s="729">
        <v>0</v>
      </c>
      <c r="AH24" s="729">
        <v>0</v>
      </c>
      <c r="AI24" s="729"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17</v>
      </c>
      <c r="E25" s="154"/>
      <c r="F25" s="155"/>
      <c r="G25" s="155"/>
      <c r="H25" s="155"/>
      <c r="I25" s="156"/>
      <c r="J25" s="118"/>
      <c r="K25" s="116">
        <v>2</v>
      </c>
      <c r="L25" s="116">
        <v>1</v>
      </c>
      <c r="M25" s="116">
        <v>6</v>
      </c>
      <c r="N25" s="116">
        <v>7</v>
      </c>
      <c r="O25" s="116">
        <v>0</v>
      </c>
      <c r="P25" s="116">
        <v>1</v>
      </c>
      <c r="Q25" s="116"/>
      <c r="R25" s="116"/>
      <c r="S25" s="116"/>
      <c r="T25" s="157"/>
      <c r="U25" s="157"/>
      <c r="V25" s="157"/>
      <c r="W25" s="157"/>
      <c r="X25" s="157"/>
      <c r="Y25" s="158">
        <v>17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s="117"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s="98"/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1126" t="s">
        <v>60</v>
      </c>
      <c r="C27" s="1128" t="s">
        <v>61</v>
      </c>
      <c r="D27" s="1116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767"/>
      <c r="AC27" s="53"/>
      <c r="AD27" s="53"/>
      <c r="AE27" s="172"/>
      <c r="AF27" s="728"/>
      <c r="AG27" s="729"/>
      <c r="AH27" s="729"/>
      <c r="AI27" s="729"/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s="86"/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s="98"/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1126" t="s">
        <v>64</v>
      </c>
      <c r="C30" s="764" t="s">
        <v>65</v>
      </c>
      <c r="D30" s="765">
        <f>SUM(E30:H30)</f>
        <v>0</v>
      </c>
      <c r="E30" s="728"/>
      <c r="F30" s="53"/>
      <c r="G30" s="53"/>
      <c r="H30" s="53"/>
      <c r="I30" s="774"/>
      <c r="J30" s="778"/>
      <c r="K30" s="149"/>
      <c r="L30" s="149"/>
      <c r="M30" s="775"/>
      <c r="N30" s="775"/>
      <c r="O30" s="775"/>
      <c r="P30" s="775"/>
      <c r="Q30" s="775"/>
      <c r="R30" s="775"/>
      <c r="S30" s="775"/>
      <c r="T30" s="775"/>
      <c r="U30" s="775"/>
      <c r="V30" s="775"/>
      <c r="W30" s="775"/>
      <c r="X30" s="775"/>
      <c r="Y30" s="1184"/>
      <c r="Z30" s="1178"/>
      <c r="AA30" s="1181"/>
      <c r="AB30" s="767"/>
      <c r="AC30" s="53"/>
      <c r="AD30" s="53"/>
      <c r="AE30" s="54"/>
      <c r="AF30" s="728"/>
      <c r="AG30" s="729"/>
      <c r="AH30" s="729"/>
      <c r="AI30" s="729"/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s="86"/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s="117"/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1185" t="s">
        <v>67</v>
      </c>
      <c r="C33" s="1186"/>
      <c r="D33" s="1087">
        <f>SUM(E33:X33)</f>
        <v>0</v>
      </c>
      <c r="E33" s="1088"/>
      <c r="F33" s="784"/>
      <c r="G33" s="784"/>
      <c r="H33" s="784"/>
      <c r="I33" s="1187"/>
      <c r="J33" s="1188"/>
      <c r="K33" s="784"/>
      <c r="L33" s="784"/>
      <c r="M33" s="787"/>
      <c r="N33" s="787"/>
      <c r="O33" s="787"/>
      <c r="P33" s="787"/>
      <c r="Q33" s="787"/>
      <c r="R33" s="787"/>
      <c r="S33" s="787"/>
      <c r="T33" s="787"/>
      <c r="U33" s="787"/>
      <c r="V33" s="787"/>
      <c r="W33" s="787"/>
      <c r="X33" s="787"/>
      <c r="Y33" s="788"/>
      <c r="Z33" s="784"/>
      <c r="AA33" s="789"/>
      <c r="AB33" s="788"/>
      <c r="AC33" s="784"/>
      <c r="AD33" s="784"/>
      <c r="AE33" s="790"/>
      <c r="AF33" s="1088"/>
      <c r="AG33" s="1187"/>
      <c r="AH33" s="1187"/>
      <c r="AI33" s="1187"/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s="79"/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1086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s="86"/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791" t="s">
        <v>71</v>
      </c>
      <c r="C36" s="791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s="86"/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s="86"/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s="86"/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s="145"/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1126" t="s">
        <v>75</v>
      </c>
      <c r="C40" s="792" t="s">
        <v>76</v>
      </c>
      <c r="D40" s="765">
        <f>SUM(U40:X40)</f>
        <v>0</v>
      </c>
      <c r="E40" s="773"/>
      <c r="F40" s="149"/>
      <c r="G40" s="149"/>
      <c r="H40" s="149"/>
      <c r="I40" s="774"/>
      <c r="J40" s="778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771"/>
      <c r="V40" s="771"/>
      <c r="W40" s="771"/>
      <c r="X40" s="771"/>
      <c r="Y40" s="793"/>
      <c r="Z40" s="149"/>
      <c r="AA40" s="206"/>
      <c r="AB40" s="85"/>
      <c r="AC40" s="82"/>
      <c r="AD40" s="82"/>
      <c r="AE40" s="83"/>
      <c r="AF40" s="81"/>
      <c r="AG40" s="86"/>
      <c r="AH40" s="86"/>
      <c r="AI40" s="86"/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s="86"/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s="86"/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s="86"/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s="220"/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794" t="s">
        <v>81</v>
      </c>
      <c r="C45" s="795"/>
      <c r="D45" s="765">
        <f>SUM(E45:X45)</f>
        <v>0</v>
      </c>
      <c r="E45" s="728"/>
      <c r="F45" s="53"/>
      <c r="G45" s="53"/>
      <c r="H45" s="53"/>
      <c r="I45" s="729"/>
      <c r="J45" s="770"/>
      <c r="K45" s="53"/>
      <c r="L45" s="53"/>
      <c r="M45" s="771"/>
      <c r="N45" s="771"/>
      <c r="O45" s="771"/>
      <c r="P45" s="771"/>
      <c r="Q45" s="771"/>
      <c r="R45" s="771"/>
      <c r="S45" s="771"/>
      <c r="T45" s="771"/>
      <c r="U45" s="771"/>
      <c r="V45" s="771"/>
      <c r="W45" s="771"/>
      <c r="X45" s="771"/>
      <c r="Y45" s="793"/>
      <c r="Z45" s="149"/>
      <c r="AA45" s="206"/>
      <c r="AB45" s="767"/>
      <c r="AC45" s="53"/>
      <c r="AD45" s="53"/>
      <c r="AE45" s="54"/>
      <c r="AF45" s="728"/>
      <c r="AG45" s="729"/>
      <c r="AH45" s="729"/>
      <c r="AI45" s="729"/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s="117"/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1132" t="s">
        <v>83</v>
      </c>
      <c r="C47" s="797" t="s">
        <v>84</v>
      </c>
      <c r="D47" s="70">
        <f>SUM(K47:X47)</f>
        <v>0</v>
      </c>
      <c r="E47" s="773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793"/>
      <c r="Z47" s="149"/>
      <c r="AA47" s="206"/>
      <c r="AB47" s="767"/>
      <c r="AC47" s="53"/>
      <c r="AD47" s="53"/>
      <c r="AE47" s="54"/>
      <c r="AF47" s="728"/>
      <c r="AG47" s="729"/>
      <c r="AH47" s="729"/>
      <c r="AI47" s="729"/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s="86"/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s="86"/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s="117"/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1132" t="s">
        <v>88</v>
      </c>
      <c r="C51" s="769" t="s">
        <v>52</v>
      </c>
      <c r="D51" s="765">
        <f>SUM(E51:X51)</f>
        <v>0</v>
      </c>
      <c r="E51" s="728"/>
      <c r="F51" s="53"/>
      <c r="G51" s="53"/>
      <c r="H51" s="53"/>
      <c r="I51" s="729"/>
      <c r="J51" s="728"/>
      <c r="K51" s="53"/>
      <c r="L51" s="53"/>
      <c r="M51" s="771"/>
      <c r="N51" s="771"/>
      <c r="O51" s="771"/>
      <c r="P51" s="771"/>
      <c r="Q51" s="771"/>
      <c r="R51" s="771"/>
      <c r="S51" s="771"/>
      <c r="T51" s="771"/>
      <c r="U51" s="771"/>
      <c r="V51" s="771"/>
      <c r="W51" s="771"/>
      <c r="X51" s="65"/>
      <c r="Y51" s="85"/>
      <c r="Z51" s="82"/>
      <c r="AA51" s="74"/>
      <c r="AB51" s="798"/>
      <c r="AC51" s="53"/>
      <c r="AD51" s="53"/>
      <c r="AE51" s="54"/>
      <c r="AF51" s="728"/>
      <c r="AG51" s="729"/>
      <c r="AH51" s="729"/>
      <c r="AI51" s="729"/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20"/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1189" t="s">
        <v>4</v>
      </c>
      <c r="C53" s="1190"/>
      <c r="D53" s="1087">
        <f>SUM(E53:X53)</f>
        <v>54</v>
      </c>
      <c r="E53" s="1089">
        <f>SUM(E11:E52)</f>
        <v>0</v>
      </c>
      <c r="F53" s="802">
        <f t="shared" ref="F53:AI53" si="16">SUM(F11:F52)</f>
        <v>0</v>
      </c>
      <c r="G53" s="802">
        <f t="shared" si="16"/>
        <v>0</v>
      </c>
      <c r="H53" s="802">
        <f t="shared" si="16"/>
        <v>0</v>
      </c>
      <c r="I53" s="1191">
        <f>SUM(I11:I52)</f>
        <v>0</v>
      </c>
      <c r="J53" s="1192">
        <f t="shared" si="16"/>
        <v>0</v>
      </c>
      <c r="K53" s="802">
        <f t="shared" si="16"/>
        <v>6</v>
      </c>
      <c r="L53" s="802">
        <f t="shared" si="16"/>
        <v>10</v>
      </c>
      <c r="M53" s="805">
        <f t="shared" si="16"/>
        <v>18</v>
      </c>
      <c r="N53" s="805">
        <f t="shared" si="16"/>
        <v>16</v>
      </c>
      <c r="O53" s="805">
        <f t="shared" si="16"/>
        <v>2</v>
      </c>
      <c r="P53" s="805">
        <f t="shared" si="16"/>
        <v>2</v>
      </c>
      <c r="Q53" s="805">
        <f t="shared" si="16"/>
        <v>0</v>
      </c>
      <c r="R53" s="805">
        <f t="shared" si="16"/>
        <v>0</v>
      </c>
      <c r="S53" s="805">
        <f t="shared" si="16"/>
        <v>0</v>
      </c>
      <c r="T53" s="805">
        <f t="shared" si="16"/>
        <v>0</v>
      </c>
      <c r="U53" s="805">
        <f t="shared" si="16"/>
        <v>0</v>
      </c>
      <c r="V53" s="805">
        <f t="shared" si="16"/>
        <v>0</v>
      </c>
      <c r="W53" s="805">
        <f t="shared" si="16"/>
        <v>0</v>
      </c>
      <c r="X53" s="805">
        <f t="shared" si="16"/>
        <v>0</v>
      </c>
      <c r="Y53" s="806">
        <f t="shared" si="16"/>
        <v>54</v>
      </c>
      <c r="Z53" s="802">
        <f t="shared" si="16"/>
        <v>0</v>
      </c>
      <c r="AA53" s="807">
        <f t="shared" si="16"/>
        <v>0</v>
      </c>
      <c r="AB53" s="806">
        <f t="shared" si="16"/>
        <v>0</v>
      </c>
      <c r="AC53" s="248">
        <f>SUM(AC11:AC52)</f>
        <v>0</v>
      </c>
      <c r="AD53" s="802">
        <f t="shared" si="16"/>
        <v>0</v>
      </c>
      <c r="AE53" s="808">
        <f t="shared" si="16"/>
        <v>0</v>
      </c>
      <c r="AF53" s="1089">
        <f t="shared" si="16"/>
        <v>0</v>
      </c>
      <c r="AG53" s="1191">
        <f>SUM(AG11:AG52)</f>
        <v>0</v>
      </c>
      <c r="AH53" s="1191">
        <f t="shared" ref="AH53" si="17">SUM(AH11:AH52)</f>
        <v>0</v>
      </c>
      <c r="AI53" s="1191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1164" t="s">
        <v>3</v>
      </c>
      <c r="B55" s="1165"/>
      <c r="C55" s="1166"/>
      <c r="D55" s="1090" t="s">
        <v>4</v>
      </c>
      <c r="E55" s="1110" t="s">
        <v>90</v>
      </c>
      <c r="F55" s="745" t="s">
        <v>91</v>
      </c>
      <c r="G55" s="745" t="s">
        <v>92</v>
      </c>
      <c r="H55" s="748" t="s">
        <v>93</v>
      </c>
      <c r="I55" s="810" t="s">
        <v>94</v>
      </c>
    </row>
    <row r="56" spans="1:96" ht="15" customHeight="1" x14ac:dyDescent="0.25">
      <c r="A56" s="1101" t="s">
        <v>40</v>
      </c>
      <c r="B56" s="1114" t="s">
        <v>41</v>
      </c>
      <c r="C56" s="1115"/>
      <c r="D56" s="1116">
        <f t="shared" ref="D56:D91" si="18">SUM(E56:H56)</f>
        <v>0</v>
      </c>
      <c r="E56" s="1117"/>
      <c r="F56" s="1176"/>
      <c r="G56" s="1176"/>
      <c r="H56" s="1193"/>
      <c r="I56" s="1194"/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1113" t="s">
        <v>42</v>
      </c>
      <c r="C57" s="764" t="s">
        <v>43</v>
      </c>
      <c r="D57" s="1116">
        <f t="shared" si="18"/>
        <v>0</v>
      </c>
      <c r="E57" s="728"/>
      <c r="F57" s="53"/>
      <c r="G57" s="53"/>
      <c r="H57" s="771"/>
      <c r="I57" s="813"/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81"/>
      <c r="F59" s="82"/>
      <c r="G59" s="82"/>
      <c r="H59" s="110"/>
      <c r="I59" s="258"/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90"/>
      <c r="F60" s="91"/>
      <c r="G60" s="91"/>
      <c r="H60" s="225"/>
      <c r="I60" s="259"/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71"/>
      <c r="F61" s="72"/>
      <c r="G61" s="72"/>
      <c r="H61" s="103"/>
      <c r="I61" s="260"/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81"/>
      <c r="F62" s="82"/>
      <c r="G62" s="82"/>
      <c r="H62" s="110"/>
      <c r="I62" s="258"/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81"/>
      <c r="F63" s="82"/>
      <c r="G63" s="82"/>
      <c r="H63" s="110"/>
      <c r="I63" s="258"/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144"/>
      <c r="F64" s="139"/>
      <c r="G64" s="139"/>
      <c r="H64" s="203"/>
      <c r="I64" s="261"/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1102" t="s">
        <v>95</v>
      </c>
      <c r="C65" s="814" t="s">
        <v>96</v>
      </c>
      <c r="D65" s="1116">
        <f t="shared" si="18"/>
        <v>0</v>
      </c>
      <c r="E65" s="728"/>
      <c r="F65" s="53"/>
      <c r="G65" s="53"/>
      <c r="H65" s="771"/>
      <c r="I65" s="813"/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219"/>
      <c r="F67" s="217"/>
      <c r="G67" s="217"/>
      <c r="H67" s="215"/>
      <c r="I67" s="265"/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27</v>
      </c>
      <c r="E68" s="144">
        <v>27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1091" t="s">
        <v>56</v>
      </c>
      <c r="C69" s="772" t="s">
        <v>57</v>
      </c>
      <c r="D69" s="765">
        <f t="shared" si="18"/>
        <v>10</v>
      </c>
      <c r="E69" s="728">
        <v>10</v>
      </c>
      <c r="F69" s="53">
        <v>0</v>
      </c>
      <c r="G69" s="53">
        <v>0</v>
      </c>
      <c r="H69" s="771">
        <v>0</v>
      </c>
      <c r="I69" s="813"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1091"/>
      <c r="C70" s="153" t="s">
        <v>58</v>
      </c>
      <c r="D70" s="114">
        <f t="shared" si="18"/>
        <v>17</v>
      </c>
      <c r="E70" s="115">
        <v>17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219"/>
      <c r="F71" s="217"/>
      <c r="G71" s="217"/>
      <c r="H71" s="215"/>
      <c r="I71" s="265"/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1126" t="s">
        <v>60</v>
      </c>
      <c r="C72" s="1128" t="s">
        <v>61</v>
      </c>
      <c r="D72" s="765">
        <f t="shared" si="18"/>
        <v>0</v>
      </c>
      <c r="E72" s="770"/>
      <c r="F72" s="53"/>
      <c r="G72" s="53"/>
      <c r="H72" s="771"/>
      <c r="I72" s="813"/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109"/>
      <c r="F73" s="82"/>
      <c r="G73" s="82"/>
      <c r="H73" s="110"/>
      <c r="I73" s="258"/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118"/>
      <c r="F74" s="116"/>
      <c r="G74" s="116"/>
      <c r="H74" s="119"/>
      <c r="I74" s="264"/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1126" t="s">
        <v>64</v>
      </c>
      <c r="C75" s="764" t="s">
        <v>65</v>
      </c>
      <c r="D75" s="1116">
        <f t="shared" si="18"/>
        <v>0</v>
      </c>
      <c r="E75" s="728"/>
      <c r="F75" s="53"/>
      <c r="G75" s="53"/>
      <c r="H75" s="771"/>
      <c r="I75" s="813"/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81"/>
      <c r="F76" s="82"/>
      <c r="G76" s="82"/>
      <c r="H76" s="110"/>
      <c r="I76" s="258"/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115"/>
      <c r="F77" s="116"/>
      <c r="G77" s="116"/>
      <c r="H77" s="119"/>
      <c r="I77" s="264"/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1185" t="s">
        <v>67</v>
      </c>
      <c r="C78" s="1186"/>
      <c r="D78" s="1087">
        <f t="shared" si="18"/>
        <v>0</v>
      </c>
      <c r="E78" s="1088"/>
      <c r="F78" s="784"/>
      <c r="G78" s="784"/>
      <c r="H78" s="787"/>
      <c r="I78" s="816"/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71"/>
      <c r="F79" s="72"/>
      <c r="G79" s="72"/>
      <c r="H79" s="103"/>
      <c r="I79" s="260"/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1086"/>
      <c r="C80" s="88" t="s">
        <v>70</v>
      </c>
      <c r="D80" s="137">
        <f t="shared" si="18"/>
        <v>0</v>
      </c>
      <c r="E80" s="81"/>
      <c r="F80" s="82"/>
      <c r="G80" s="82"/>
      <c r="H80" s="110"/>
      <c r="I80" s="258"/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791" t="s">
        <v>71</v>
      </c>
      <c r="C81" s="791"/>
      <c r="D81" s="137">
        <f t="shared" si="18"/>
        <v>0</v>
      </c>
      <c r="E81" s="81"/>
      <c r="F81" s="82"/>
      <c r="G81" s="82"/>
      <c r="H81" s="110"/>
      <c r="I81" s="258"/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144"/>
      <c r="F83" s="139"/>
      <c r="G83" s="139"/>
      <c r="H83" s="203"/>
      <c r="I83" s="261"/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144"/>
      <c r="F84" s="139"/>
      <c r="G84" s="139"/>
      <c r="H84" s="203"/>
      <c r="I84" s="261"/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1126" t="s">
        <v>75</v>
      </c>
      <c r="C85" s="792" t="s">
        <v>76</v>
      </c>
      <c r="D85" s="1116">
        <f t="shared" si="18"/>
        <v>0</v>
      </c>
      <c r="E85" s="728"/>
      <c r="F85" s="53"/>
      <c r="G85" s="53"/>
      <c r="H85" s="771"/>
      <c r="I85" s="813"/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81"/>
      <c r="F86" s="82"/>
      <c r="G86" s="82"/>
      <c r="H86" s="110"/>
      <c r="I86" s="258"/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144"/>
      <c r="F87" s="139"/>
      <c r="G87" s="139"/>
      <c r="H87" s="203"/>
      <c r="I87" s="261"/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144"/>
      <c r="F88" s="139"/>
      <c r="G88" s="139"/>
      <c r="H88" s="203"/>
      <c r="I88" s="261"/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144"/>
      <c r="F89" s="139"/>
      <c r="G89" s="139"/>
      <c r="H89" s="203"/>
      <c r="I89" s="261"/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794" t="s">
        <v>81</v>
      </c>
      <c r="C90" s="795"/>
      <c r="D90" s="765">
        <f t="shared" si="18"/>
        <v>0</v>
      </c>
      <c r="E90" s="728"/>
      <c r="F90" s="53"/>
      <c r="G90" s="53"/>
      <c r="H90" s="817"/>
      <c r="I90" s="813"/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90"/>
      <c r="F91" s="91"/>
      <c r="G91" s="91"/>
      <c r="H91" s="272"/>
      <c r="I91" s="259"/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1132" t="s">
        <v>83</v>
      </c>
      <c r="C92" s="797" t="s">
        <v>84</v>
      </c>
      <c r="D92" s="765">
        <f>SUM(E92:H92)</f>
        <v>0</v>
      </c>
      <c r="E92" s="728"/>
      <c r="F92" s="53"/>
      <c r="G92" s="53"/>
      <c r="H92" s="817"/>
      <c r="I92" s="813"/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818" t="s">
        <v>88</v>
      </c>
      <c r="C96" s="814" t="s">
        <v>96</v>
      </c>
      <c r="D96" s="765">
        <f t="shared" ref="D96:D97" si="22">SUM(E96:H96)</f>
        <v>0</v>
      </c>
      <c r="E96" s="728"/>
      <c r="F96" s="770"/>
      <c r="G96" s="770"/>
      <c r="H96" s="817"/>
      <c r="I96" s="813"/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115"/>
      <c r="F97" s="118"/>
      <c r="G97" s="118"/>
      <c r="H97" s="276"/>
      <c r="I97" s="264"/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1195" t="s">
        <v>4</v>
      </c>
      <c r="C98" s="1196"/>
      <c r="D98" s="1087">
        <f>SUM(E98:H98)</f>
        <v>54</v>
      </c>
      <c r="E98" s="1089">
        <f>SUM(E56:E97)</f>
        <v>54</v>
      </c>
      <c r="F98" s="1089">
        <f t="shared" ref="F98:I98" si="23">SUM(F56:F97)</f>
        <v>0</v>
      </c>
      <c r="G98" s="1089">
        <f t="shared" si="23"/>
        <v>0</v>
      </c>
      <c r="H98" s="1089">
        <f t="shared" si="23"/>
        <v>0</v>
      </c>
      <c r="I98" s="1089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1164" t="s">
        <v>98</v>
      </c>
      <c r="B100" s="1165"/>
      <c r="C100" s="1166"/>
      <c r="D100" s="1090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821" t="s">
        <v>100</v>
      </c>
      <c r="B101" s="822"/>
      <c r="C101" s="823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1197" t="s">
        <v>103</v>
      </c>
      <c r="B104" s="1198"/>
      <c r="C104" s="1199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1101"/>
      <c r="D105" s="298" t="s">
        <v>105</v>
      </c>
      <c r="E105" s="1091" t="s">
        <v>106</v>
      </c>
      <c r="F105" s="1091"/>
      <c r="G105" s="1092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1093" t="s">
        <v>108</v>
      </c>
      <c r="F106" s="829" t="s">
        <v>109</v>
      </c>
      <c r="G106" s="1200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831" t="s">
        <v>111</v>
      </c>
      <c r="B107" s="832"/>
      <c r="C107" s="833"/>
      <c r="D107" s="834">
        <f>SUM(E107:G107)</f>
        <v>0</v>
      </c>
      <c r="E107" s="835"/>
      <c r="F107" s="311"/>
      <c r="G107" s="836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1201" t="s">
        <v>114</v>
      </c>
      <c r="B110" s="1202"/>
      <c r="C110" s="1202"/>
      <c r="D110" s="1202"/>
      <c r="E110" s="1202"/>
      <c r="F110" s="1202"/>
      <c r="G110" s="1203"/>
      <c r="H110" s="1204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841" t="s">
        <v>115</v>
      </c>
      <c r="B111" s="842"/>
      <c r="C111" s="843"/>
      <c r="D111" s="336">
        <f>SUM(E111:G111)</f>
        <v>0</v>
      </c>
      <c r="E111" s="835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1197" t="s">
        <v>117</v>
      </c>
      <c r="B113" s="1198"/>
      <c r="C113" s="1199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1100" t="s">
        <v>118</v>
      </c>
      <c r="B114" s="10"/>
      <c r="C114" s="1101"/>
      <c r="D114" s="1091" t="s">
        <v>105</v>
      </c>
      <c r="E114" s="1166" t="s">
        <v>107</v>
      </c>
      <c r="F114" s="1164" t="s">
        <v>119</v>
      </c>
      <c r="G114" s="1166"/>
      <c r="H114" s="1205" t="s">
        <v>6</v>
      </c>
      <c r="I114" s="1206"/>
      <c r="J114" s="1206"/>
      <c r="K114" s="1206"/>
      <c r="L114" s="1206"/>
      <c r="M114" s="1206"/>
      <c r="N114" s="1206"/>
      <c r="O114" s="1206"/>
      <c r="P114" s="1206"/>
      <c r="Q114" s="1206"/>
      <c r="R114" s="1206"/>
      <c r="S114" s="1206"/>
      <c r="T114" s="1206"/>
      <c r="U114" s="1207"/>
      <c r="V114" s="1208" t="s">
        <v>7</v>
      </c>
      <c r="W114" s="1101" t="s">
        <v>120</v>
      </c>
    </row>
    <row r="115" spans="1:91" s="23" customFormat="1" ht="23.25" customHeight="1" x14ac:dyDescent="0.15">
      <c r="A115" s="24"/>
      <c r="B115" s="25"/>
      <c r="C115" s="26"/>
      <c r="D115" s="1091"/>
      <c r="E115" s="1166"/>
      <c r="F115" s="1085" t="s">
        <v>121</v>
      </c>
      <c r="G115" s="746" t="s">
        <v>16</v>
      </c>
      <c r="H115" s="1174" t="s">
        <v>122</v>
      </c>
      <c r="I115" s="745" t="s">
        <v>123</v>
      </c>
      <c r="J115" s="848" t="s">
        <v>124</v>
      </c>
      <c r="K115" s="848" t="s">
        <v>20</v>
      </c>
      <c r="L115" s="848" t="s">
        <v>21</v>
      </c>
      <c r="M115" s="848" t="s">
        <v>22</v>
      </c>
      <c r="N115" s="848" t="s">
        <v>23</v>
      </c>
      <c r="O115" s="848" t="s">
        <v>24</v>
      </c>
      <c r="P115" s="848" t="s">
        <v>25</v>
      </c>
      <c r="Q115" s="848" t="s">
        <v>26</v>
      </c>
      <c r="R115" s="848" t="s">
        <v>27</v>
      </c>
      <c r="S115" s="848" t="s">
        <v>28</v>
      </c>
      <c r="T115" s="848" t="s">
        <v>29</v>
      </c>
      <c r="U115" s="849" t="s">
        <v>30</v>
      </c>
      <c r="V115" s="349"/>
      <c r="W115" s="26"/>
    </row>
    <row r="116" spans="1:91" s="23" customFormat="1" ht="15" customHeight="1" x14ac:dyDescent="0.15">
      <c r="A116" s="850" t="s">
        <v>125</v>
      </c>
      <c r="B116" s="851"/>
      <c r="C116" s="852"/>
      <c r="D116" s="853"/>
      <c r="E116" s="854">
        <f>+F116+G116+H116+I116+J116+K116+L116+M116+N116+O116+P116+Q116+R116+S116+T116+U116</f>
        <v>0</v>
      </c>
      <c r="F116" s="835"/>
      <c r="G116" s="855"/>
      <c r="H116" s="856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857"/>
      <c r="W116" s="855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1197" t="s">
        <v>128</v>
      </c>
      <c r="B119" s="1199"/>
      <c r="C119" s="1199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1101"/>
      <c r="D120" s="1091" t="s">
        <v>130</v>
      </c>
      <c r="E120" s="1167" t="s">
        <v>6</v>
      </c>
      <c r="F120" s="1168"/>
      <c r="G120" s="1168"/>
      <c r="H120" s="1168"/>
      <c r="I120" s="1168"/>
      <c r="J120" s="1169"/>
      <c r="K120" s="1168" t="s">
        <v>131</v>
      </c>
      <c r="L120" s="1209"/>
    </row>
    <row r="121" spans="1:91" s="23" customFormat="1" ht="15" customHeight="1" x14ac:dyDescent="0.15">
      <c r="A121" s="25"/>
      <c r="B121" s="25"/>
      <c r="C121" s="26"/>
      <c r="D121" s="1091"/>
      <c r="E121" s="1085" t="s">
        <v>132</v>
      </c>
      <c r="F121" s="1174" t="s">
        <v>133</v>
      </c>
      <c r="G121" s="745" t="s">
        <v>134</v>
      </c>
      <c r="H121" s="745" t="s">
        <v>135</v>
      </c>
      <c r="I121" s="1175" t="s">
        <v>136</v>
      </c>
      <c r="J121" s="748" t="s">
        <v>137</v>
      </c>
      <c r="K121" s="1174" t="s">
        <v>53</v>
      </c>
      <c r="L121" s="1210" t="s">
        <v>52</v>
      </c>
    </row>
    <row r="122" spans="1:91" s="23" customFormat="1" ht="15" customHeight="1" x14ac:dyDescent="0.25">
      <c r="A122" s="1147" t="s">
        <v>138</v>
      </c>
      <c r="B122" s="1148"/>
      <c r="C122" s="769" t="s">
        <v>139</v>
      </c>
      <c r="D122" s="382">
        <f t="shared" ref="D122:D130" si="25">SUM(E122:J122)</f>
        <v>0</v>
      </c>
      <c r="E122" s="728"/>
      <c r="F122" s="770"/>
      <c r="G122" s="53"/>
      <c r="H122" s="53"/>
      <c r="I122" s="53"/>
      <c r="J122" s="862"/>
      <c r="K122" s="770"/>
      <c r="L122" s="729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1147" t="s">
        <v>142</v>
      </c>
      <c r="B125" s="1148"/>
      <c r="C125" s="769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1147" t="s">
        <v>143</v>
      </c>
      <c r="B128" s="1148"/>
      <c r="C128" s="769" t="s">
        <v>139</v>
      </c>
      <c r="D128" s="389">
        <f t="shared" si="25"/>
        <v>0</v>
      </c>
      <c r="E128" s="728"/>
      <c r="F128" s="770"/>
      <c r="G128" s="53"/>
      <c r="H128" s="53"/>
      <c r="I128" s="53"/>
      <c r="J128" s="862"/>
      <c r="K128" s="770"/>
      <c r="L128" s="729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1197" t="s">
        <v>144</v>
      </c>
      <c r="B131" s="1198"/>
      <c r="C131" s="1198"/>
      <c r="D131" s="1198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1094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1095" t="s">
        <v>148</v>
      </c>
      <c r="B133" s="1096"/>
      <c r="C133" s="1188"/>
      <c r="D133" s="1097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1197" t="s">
        <v>149</v>
      </c>
      <c r="B134" s="1198"/>
      <c r="C134" s="1198"/>
      <c r="D134" s="1198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1149" t="s">
        <v>145</v>
      </c>
      <c r="B135" s="1164" t="s">
        <v>150</v>
      </c>
      <c r="C135" s="1165"/>
      <c r="D135" s="1165"/>
      <c r="E135" s="1165"/>
      <c r="F135" s="1165"/>
      <c r="G135" s="1165"/>
      <c r="H135" s="1165"/>
      <c r="I135" s="1166"/>
      <c r="J135" s="281"/>
      <c r="K135" s="281"/>
      <c r="L135" s="281"/>
    </row>
    <row r="136" spans="1:89" s="23" customFormat="1" ht="42.75" customHeight="1" x14ac:dyDescent="0.15">
      <c r="A136" s="402"/>
      <c r="B136" s="1211" t="s">
        <v>151</v>
      </c>
      <c r="C136" s="1085" t="s">
        <v>152</v>
      </c>
      <c r="D136" s="745" t="s">
        <v>153</v>
      </c>
      <c r="E136" s="745" t="s">
        <v>154</v>
      </c>
      <c r="F136" s="745" t="s">
        <v>155</v>
      </c>
      <c r="G136" s="745" t="s">
        <v>156</v>
      </c>
      <c r="H136" s="745" t="s">
        <v>157</v>
      </c>
      <c r="I136" s="1210" t="s">
        <v>158</v>
      </c>
      <c r="J136" s="281"/>
      <c r="K136" s="281"/>
      <c r="L136" s="281"/>
    </row>
    <row r="137" spans="1:89" s="23" customFormat="1" ht="31.5" x14ac:dyDescent="0.15">
      <c r="A137" s="869" t="s">
        <v>159</v>
      </c>
      <c r="B137" s="870">
        <f>SUM(C137:I137)</f>
        <v>0</v>
      </c>
      <c r="C137" s="728"/>
      <c r="D137" s="53"/>
      <c r="E137" s="53"/>
      <c r="F137" s="53"/>
      <c r="G137" s="53"/>
      <c r="H137" s="53"/>
      <c r="I137" s="729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1197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1149" t="s">
        <v>145</v>
      </c>
      <c r="B141" s="1102" t="s">
        <v>163</v>
      </c>
      <c r="C141" s="1212" t="s">
        <v>164</v>
      </c>
      <c r="D141" s="1213"/>
      <c r="E141" s="1213"/>
      <c r="F141" s="1213"/>
      <c r="G141" s="1213"/>
      <c r="H141" s="1213"/>
      <c r="I141" s="1213"/>
      <c r="J141" s="1213"/>
      <c r="K141" s="1213"/>
      <c r="L141" s="1213"/>
      <c r="M141" s="1214"/>
    </row>
    <row r="142" spans="1:89" s="23" customFormat="1" ht="31.5" x14ac:dyDescent="0.15">
      <c r="A142" s="402"/>
      <c r="B142" s="27"/>
      <c r="C142" s="1085" t="s">
        <v>165</v>
      </c>
      <c r="D142" s="745" t="s">
        <v>166</v>
      </c>
      <c r="E142" s="745" t="s">
        <v>167</v>
      </c>
      <c r="F142" s="745" t="s">
        <v>168</v>
      </c>
      <c r="G142" s="745" t="s">
        <v>169</v>
      </c>
      <c r="H142" s="745" t="s">
        <v>170</v>
      </c>
      <c r="I142" s="745" t="s">
        <v>171</v>
      </c>
      <c r="J142" s="745" t="s">
        <v>172</v>
      </c>
      <c r="K142" s="745" t="s">
        <v>173</v>
      </c>
      <c r="L142" s="745" t="s">
        <v>174</v>
      </c>
      <c r="M142" s="1210" t="s">
        <v>175</v>
      </c>
    </row>
    <row r="143" spans="1:89" s="23" customFormat="1" ht="21" x14ac:dyDescent="0.15">
      <c r="A143" s="869" t="s">
        <v>176</v>
      </c>
      <c r="B143" s="870">
        <f>SUM(C143:M143)</f>
        <v>0</v>
      </c>
      <c r="C143" s="728"/>
      <c r="D143" s="53"/>
      <c r="E143" s="53"/>
      <c r="F143" s="53"/>
      <c r="G143" s="53"/>
      <c r="H143" s="53"/>
      <c r="I143" s="53"/>
      <c r="J143" s="53"/>
      <c r="K143" s="53"/>
      <c r="L143" s="53"/>
      <c r="M143" s="729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1197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1149" t="s">
        <v>145</v>
      </c>
      <c r="B146" s="1152" t="s">
        <v>179</v>
      </c>
      <c r="C146" s="875" t="s">
        <v>6</v>
      </c>
      <c r="D146" s="1215"/>
      <c r="E146" s="1215"/>
      <c r="F146" s="1216"/>
      <c r="G146" s="1170" t="s">
        <v>9</v>
      </c>
      <c r="H146" s="1154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879" t="s">
        <v>180</v>
      </c>
      <c r="D147" s="745" t="s">
        <v>181</v>
      </c>
      <c r="E147" s="745" t="s">
        <v>182</v>
      </c>
      <c r="F147" s="748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869" t="s">
        <v>184</v>
      </c>
      <c r="B148" s="880"/>
      <c r="C148" s="767"/>
      <c r="D148" s="53"/>
      <c r="E148" s="53"/>
      <c r="F148" s="65"/>
      <c r="G148" s="770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1217" t="s">
        <v>187</v>
      </c>
      <c r="F151" s="1218"/>
      <c r="G151" s="1218"/>
      <c r="H151" s="1218"/>
      <c r="I151" s="1218"/>
      <c r="J151" s="1218"/>
      <c r="K151" s="1218"/>
      <c r="L151" s="1218"/>
      <c r="M151" s="1218"/>
      <c r="N151" s="1218"/>
      <c r="O151" s="1218"/>
      <c r="P151" s="1219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1156" t="s">
        <v>205</v>
      </c>
      <c r="B161" s="1157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1164" t="s">
        <v>3</v>
      </c>
      <c r="B170" s="1165"/>
      <c r="C170" s="1166"/>
      <c r="D170" s="1090" t="s">
        <v>4</v>
      </c>
      <c r="E170" s="1110" t="s">
        <v>207</v>
      </c>
      <c r="F170" s="745" t="s">
        <v>91</v>
      </c>
      <c r="G170" s="745" t="s">
        <v>92</v>
      </c>
      <c r="H170" s="748" t="s">
        <v>93</v>
      </c>
      <c r="I170" s="810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1113" t="s">
        <v>40</v>
      </c>
      <c r="B171" s="1114" t="s">
        <v>41</v>
      </c>
      <c r="C171" s="1115"/>
      <c r="D171" s="1116">
        <f t="shared" ref="D171:D203" si="34">SUM(E171:H171)</f>
        <v>0</v>
      </c>
      <c r="E171" s="1117"/>
      <c r="F171" s="1176"/>
      <c r="G171" s="1176"/>
      <c r="H171" s="1193"/>
      <c r="I171" s="1194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1113" t="s">
        <v>42</v>
      </c>
      <c r="C172" s="764" t="s">
        <v>43</v>
      </c>
      <c r="D172" s="1116">
        <f t="shared" si="34"/>
        <v>0</v>
      </c>
      <c r="E172" s="728"/>
      <c r="F172" s="53"/>
      <c r="G172" s="53"/>
      <c r="H172" s="771"/>
      <c r="I172" s="813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1126" t="s">
        <v>60</v>
      </c>
      <c r="C185" s="1128" t="s">
        <v>61</v>
      </c>
      <c r="D185" s="765">
        <f t="shared" si="34"/>
        <v>0</v>
      </c>
      <c r="E185" s="770"/>
      <c r="F185" s="53"/>
      <c r="G185" s="53"/>
      <c r="H185" s="771"/>
      <c r="I185" s="813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1126" t="s">
        <v>64</v>
      </c>
      <c r="C188" s="764" t="s">
        <v>65</v>
      </c>
      <c r="D188" s="1116">
        <f t="shared" si="34"/>
        <v>0</v>
      </c>
      <c r="E188" s="728"/>
      <c r="F188" s="53"/>
      <c r="G188" s="53"/>
      <c r="H188" s="771"/>
      <c r="I188" s="813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1185" t="s">
        <v>67</v>
      </c>
      <c r="C191" s="1186"/>
      <c r="D191" s="1087">
        <f t="shared" si="34"/>
        <v>0</v>
      </c>
      <c r="E191" s="1088"/>
      <c r="F191" s="784"/>
      <c r="G191" s="784"/>
      <c r="H191" s="787"/>
      <c r="I191" s="816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1086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791" t="s">
        <v>71</v>
      </c>
      <c r="C194" s="791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1126" t="s">
        <v>75</v>
      </c>
      <c r="C198" s="792" t="s">
        <v>76</v>
      </c>
      <c r="D198" s="1116">
        <f t="shared" si="34"/>
        <v>0</v>
      </c>
      <c r="E198" s="728"/>
      <c r="F198" s="53"/>
      <c r="G198" s="53"/>
      <c r="H198" s="771"/>
      <c r="I198" s="813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794" t="s">
        <v>81</v>
      </c>
      <c r="C201" s="795"/>
      <c r="D201" s="765">
        <f t="shared" si="34"/>
        <v>0</v>
      </c>
      <c r="E201" s="728"/>
      <c r="F201" s="53"/>
      <c r="G201" s="53"/>
      <c r="H201" s="817"/>
      <c r="I201" s="813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1098" t="s">
        <v>4</v>
      </c>
      <c r="C203" s="887"/>
      <c r="D203" s="1087">
        <f t="shared" si="34"/>
        <v>0</v>
      </c>
      <c r="E203" s="1089">
        <f>SUM(E171:E202)</f>
        <v>0</v>
      </c>
      <c r="F203" s="1192">
        <f>SUM(F171:F202)</f>
        <v>0</v>
      </c>
      <c r="G203" s="1192">
        <f>SUM(G171:G202)</f>
        <v>0</v>
      </c>
      <c r="H203" s="1220">
        <f>SUM(H171:H202)</f>
        <v>0</v>
      </c>
      <c r="I203" s="889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1198"/>
      <c r="G204" s="1198" t="s">
        <v>209</v>
      </c>
      <c r="H204" s="1221"/>
      <c r="I204" s="1221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1222" t="s">
        <v>210</v>
      </c>
      <c r="B205" s="1158" t="s">
        <v>211</v>
      </c>
      <c r="C205" s="1159" t="s">
        <v>4</v>
      </c>
      <c r="D205" s="512"/>
      <c r="E205" s="1154"/>
      <c r="F205" s="1164" t="s">
        <v>212</v>
      </c>
      <c r="G205" s="1165"/>
      <c r="H205" s="1165"/>
      <c r="I205" s="1165"/>
      <c r="J205" s="1165"/>
      <c r="K205" s="1165"/>
      <c r="L205" s="1165"/>
      <c r="M205" s="1165"/>
      <c r="N205" s="1165"/>
      <c r="O205" s="1165"/>
      <c r="P205" s="1165"/>
      <c r="Q205" s="1165"/>
      <c r="R205" s="1165"/>
      <c r="S205" s="1165"/>
      <c r="T205" s="1165"/>
      <c r="U205" s="1165"/>
      <c r="V205" s="1165"/>
      <c r="W205" s="1165"/>
      <c r="X205" s="1165"/>
      <c r="Y205" s="1165"/>
      <c r="Z205" s="1165"/>
      <c r="AA205" s="1165"/>
      <c r="AB205" s="1165"/>
      <c r="AC205" s="1165"/>
      <c r="AD205" s="1165"/>
      <c r="AE205" s="1165"/>
      <c r="AF205" s="1165"/>
      <c r="AG205" s="1223"/>
      <c r="AH205" s="1224" t="s">
        <v>213</v>
      </c>
      <c r="AI205" s="515"/>
    </row>
    <row r="206" spans="1:89" x14ac:dyDescent="0.25">
      <c r="A206" s="1222"/>
      <c r="B206" s="516"/>
      <c r="C206" s="517"/>
      <c r="D206" s="518"/>
      <c r="E206" s="422"/>
      <c r="F206" s="1164" t="s">
        <v>21</v>
      </c>
      <c r="G206" s="1166"/>
      <c r="H206" s="1167" t="s">
        <v>22</v>
      </c>
      <c r="I206" s="1209"/>
      <c r="J206" s="1167" t="s">
        <v>23</v>
      </c>
      <c r="K206" s="1209"/>
      <c r="L206" s="1167" t="s">
        <v>24</v>
      </c>
      <c r="M206" s="1209"/>
      <c r="N206" s="1167" t="s">
        <v>25</v>
      </c>
      <c r="O206" s="1209"/>
      <c r="P206" s="1167" t="s">
        <v>26</v>
      </c>
      <c r="Q206" s="1209"/>
      <c r="R206" s="1167" t="s">
        <v>27</v>
      </c>
      <c r="S206" s="1209"/>
      <c r="T206" s="1167" t="s">
        <v>28</v>
      </c>
      <c r="U206" s="1209"/>
      <c r="V206" s="1167" t="s">
        <v>29</v>
      </c>
      <c r="W206" s="1209"/>
      <c r="X206" s="1167" t="s">
        <v>30</v>
      </c>
      <c r="Y206" s="1209"/>
      <c r="Z206" s="1167" t="s">
        <v>31</v>
      </c>
      <c r="AA206" s="1209"/>
      <c r="AB206" s="1167" t="s">
        <v>32</v>
      </c>
      <c r="AC206" s="1209"/>
      <c r="AD206" s="1167" t="s">
        <v>33</v>
      </c>
      <c r="AE206" s="1209"/>
      <c r="AF206" s="1167" t="s">
        <v>214</v>
      </c>
      <c r="AG206" s="1169"/>
      <c r="AH206" s="519"/>
    </row>
    <row r="207" spans="1:89" x14ac:dyDescent="0.25">
      <c r="A207" s="1222"/>
      <c r="B207" s="520"/>
      <c r="C207" s="1225" t="s">
        <v>215</v>
      </c>
      <c r="D207" s="1174" t="s">
        <v>53</v>
      </c>
      <c r="E207" s="1210" t="s">
        <v>52</v>
      </c>
      <c r="F207" s="1226" t="s">
        <v>53</v>
      </c>
      <c r="G207" s="1210" t="s">
        <v>52</v>
      </c>
      <c r="H207" s="1226" t="s">
        <v>53</v>
      </c>
      <c r="I207" s="1210" t="s">
        <v>52</v>
      </c>
      <c r="J207" s="1226" t="s">
        <v>53</v>
      </c>
      <c r="K207" s="1210" t="s">
        <v>52</v>
      </c>
      <c r="L207" s="1226" t="s">
        <v>53</v>
      </c>
      <c r="M207" s="1210" t="s">
        <v>52</v>
      </c>
      <c r="N207" s="1226" t="s">
        <v>53</v>
      </c>
      <c r="O207" s="1210" t="s">
        <v>52</v>
      </c>
      <c r="P207" s="1226" t="s">
        <v>53</v>
      </c>
      <c r="Q207" s="1210" t="s">
        <v>52</v>
      </c>
      <c r="R207" s="1226" t="s">
        <v>53</v>
      </c>
      <c r="S207" s="1210" t="s">
        <v>52</v>
      </c>
      <c r="T207" s="1226" t="s">
        <v>53</v>
      </c>
      <c r="U207" s="1210" t="s">
        <v>52</v>
      </c>
      <c r="V207" s="1226" t="s">
        <v>53</v>
      </c>
      <c r="W207" s="1210" t="s">
        <v>52</v>
      </c>
      <c r="X207" s="1226" t="s">
        <v>53</v>
      </c>
      <c r="Y207" s="1210" t="s">
        <v>52</v>
      </c>
      <c r="Z207" s="1226" t="s">
        <v>53</v>
      </c>
      <c r="AA207" s="1210" t="s">
        <v>52</v>
      </c>
      <c r="AB207" s="1226" t="s">
        <v>53</v>
      </c>
      <c r="AC207" s="1210" t="s">
        <v>52</v>
      </c>
      <c r="AD207" s="1226" t="s">
        <v>53</v>
      </c>
      <c r="AE207" s="1210" t="s">
        <v>52</v>
      </c>
      <c r="AF207" s="1226" t="s">
        <v>53</v>
      </c>
      <c r="AG207" s="1227" t="s">
        <v>52</v>
      </c>
      <c r="AH207" s="524"/>
    </row>
    <row r="208" spans="1:89" ht="15" customHeight="1" x14ac:dyDescent="0.25">
      <c r="A208" s="1228" t="s">
        <v>116</v>
      </c>
      <c r="B208" s="724" t="s">
        <v>216</v>
      </c>
      <c r="C208" s="1229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1230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1230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1230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1231" t="s">
        <v>222</v>
      </c>
      <c r="B214" s="724" t="s">
        <v>223</v>
      </c>
      <c r="C214" s="725">
        <f t="shared" si="41"/>
        <v>0</v>
      </c>
      <c r="D214" s="726">
        <f t="shared" si="38"/>
        <v>0</v>
      </c>
      <c r="E214" s="727">
        <f t="shared" si="38"/>
        <v>0</v>
      </c>
      <c r="F214" s="728"/>
      <c r="G214" s="54"/>
      <c r="H214" s="728"/>
      <c r="I214" s="54"/>
      <c r="J214" s="728"/>
      <c r="K214" s="54"/>
      <c r="L214" s="728"/>
      <c r="M214" s="54"/>
      <c r="N214" s="728"/>
      <c r="O214" s="54"/>
      <c r="P214" s="728"/>
      <c r="Q214" s="54"/>
      <c r="R214" s="728"/>
      <c r="S214" s="54"/>
      <c r="T214" s="728"/>
      <c r="U214" s="54"/>
      <c r="V214" s="728"/>
      <c r="W214" s="54"/>
      <c r="X214" s="728"/>
      <c r="Y214" s="54"/>
      <c r="Z214" s="728"/>
      <c r="AA214" s="54"/>
      <c r="AB214" s="728"/>
      <c r="AC214" s="54"/>
      <c r="AD214" s="728"/>
      <c r="AE214" s="54"/>
      <c r="AF214" s="728"/>
      <c r="AG214" s="65"/>
      <c r="AH214" s="729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1231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108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E52" xr:uid="{FAA435C6-FAAB-4C04-B009-D66519BAC16C}">
      <formula1>0</formula1>
      <formula2>9.99999999999999E+37</formula2>
    </dataValidation>
    <dataValidation type="whole" allowBlank="1" showInputMessage="1" showErrorMessage="1" sqref="E153:R168" xr:uid="{7A8D4390-D237-4845-B207-338549058BB8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4D7233AC-CEE2-4BD1-B0FA-BDE5D1B48238}"/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35A8DFEA-12ED-4CF0-A7C5-859AD361E752}">
      <formula1>0</formula1>
    </dataValidation>
    <dataValidation type="whole" operator="greaterThanOrEqual" allowBlank="1" showInputMessage="1" showErrorMessage="1" sqref="D153:D168 E107:H109 E111:H112 AF11:AI52" xr:uid="{CC8A6922-ECCB-4AE6-990F-3D7A0A443E3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E6E88-CC2B-4B8F-A20C-E774F26C335D}">
  <dimension ref="A1:CS24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",[10]NOMBRE!B2, " (",[10]NOMBRE!C2,[10]NOMBRE!D2,[10]NOMBRE!E2,[10]NOMBRE!F2,[10]NOMBRE!G2,")")</f>
        <v>COMUNA: LINARES (07401)</v>
      </c>
    </row>
    <row r="3" spans="1:96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96" x14ac:dyDescent="0.25">
      <c r="A4" s="1" t="str">
        <f>CONCATENATE("MES: ",[10]NOMBRE!B6, " (",[10]NOMBRE!C6,[10]NOMBRE!D6,")")</f>
        <v>MES: SEPTIEMBRE (09)</v>
      </c>
    </row>
    <row r="5" spans="1:96" x14ac:dyDescent="0.25">
      <c r="A5" s="1" t="str">
        <f>CONCATENATE("AÑO: ",[10]NOMBRE!B7)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1100" t="s">
        <v>3</v>
      </c>
      <c r="B9" s="10"/>
      <c r="C9" s="1101"/>
      <c r="D9" s="1102" t="s">
        <v>4</v>
      </c>
      <c r="E9" s="1232" t="s">
        <v>5</v>
      </c>
      <c r="F9" s="1233"/>
      <c r="G9" s="1233"/>
      <c r="H9" s="1233"/>
      <c r="I9" s="1234"/>
      <c r="J9" s="1235" t="s">
        <v>6</v>
      </c>
      <c r="K9" s="1236"/>
      <c r="L9" s="1236"/>
      <c r="M9" s="1236"/>
      <c r="N9" s="1236"/>
      <c r="O9" s="1236"/>
      <c r="P9" s="1236"/>
      <c r="Q9" s="1236"/>
      <c r="R9" s="1236"/>
      <c r="S9" s="1236"/>
      <c r="T9" s="1236"/>
      <c r="U9" s="1236"/>
      <c r="V9" s="1236"/>
      <c r="W9" s="1236"/>
      <c r="X9" s="1237"/>
      <c r="Y9" s="1236" t="s">
        <v>7</v>
      </c>
      <c r="Z9" s="1236"/>
      <c r="AA9" s="1237"/>
      <c r="AB9" s="1238" t="s">
        <v>8</v>
      </c>
      <c r="AC9" s="1239" t="s">
        <v>9</v>
      </c>
      <c r="AD9" s="1239" t="s">
        <v>10</v>
      </c>
      <c r="AE9" s="1240" t="s">
        <v>11</v>
      </c>
      <c r="AF9" s="1233" t="s">
        <v>12</v>
      </c>
      <c r="AG9" s="1234"/>
      <c r="AH9" s="1109" t="s">
        <v>13</v>
      </c>
      <c r="AI9" s="1109" t="s">
        <v>14</v>
      </c>
    </row>
    <row r="10" spans="1:96" s="23" customFormat="1" ht="30" customHeight="1" x14ac:dyDescent="0.15">
      <c r="A10" s="24"/>
      <c r="B10" s="25"/>
      <c r="C10" s="26"/>
      <c r="D10" s="27"/>
      <c r="E10" s="1110" t="s">
        <v>15</v>
      </c>
      <c r="F10" s="1241" t="s">
        <v>16</v>
      </c>
      <c r="G10" s="1241" t="s">
        <v>17</v>
      </c>
      <c r="H10" s="745" t="s">
        <v>18</v>
      </c>
      <c r="I10" s="746" t="s">
        <v>19</v>
      </c>
      <c r="J10" s="1226" t="s">
        <v>20</v>
      </c>
      <c r="K10" s="745" t="s">
        <v>21</v>
      </c>
      <c r="L10" s="745" t="s">
        <v>22</v>
      </c>
      <c r="M10" s="745" t="s">
        <v>23</v>
      </c>
      <c r="N10" s="745" t="s">
        <v>24</v>
      </c>
      <c r="O10" s="745" t="s">
        <v>25</v>
      </c>
      <c r="P10" s="745" t="s">
        <v>26</v>
      </c>
      <c r="Q10" s="745" t="s">
        <v>27</v>
      </c>
      <c r="R10" s="745" t="s">
        <v>28</v>
      </c>
      <c r="S10" s="745" t="s">
        <v>29</v>
      </c>
      <c r="T10" s="745" t="s">
        <v>30</v>
      </c>
      <c r="U10" s="745" t="s">
        <v>31</v>
      </c>
      <c r="V10" s="745" t="s">
        <v>32</v>
      </c>
      <c r="W10" s="745" t="s">
        <v>33</v>
      </c>
      <c r="X10" s="748" t="s">
        <v>34</v>
      </c>
      <c r="Y10" s="1242" t="s">
        <v>35</v>
      </c>
      <c r="Z10" s="1243" t="s">
        <v>36</v>
      </c>
      <c r="AA10" s="748" t="s">
        <v>37</v>
      </c>
      <c r="AB10" s="36"/>
      <c r="AC10" s="37"/>
      <c r="AD10" s="37"/>
      <c r="AE10" s="38"/>
      <c r="AF10" s="1226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1113" t="s">
        <v>40</v>
      </c>
      <c r="B11" s="1114" t="s">
        <v>41</v>
      </c>
      <c r="C11" s="1115"/>
      <c r="D11" s="1116">
        <f>SUM(E11:G11)</f>
        <v>0</v>
      </c>
      <c r="E11" s="1117"/>
      <c r="F11" s="1244"/>
      <c r="G11" s="1244"/>
      <c r="H11" s="1119"/>
      <c r="I11" s="1245"/>
      <c r="J11" s="1119"/>
      <c r="K11" s="1246"/>
      <c r="L11" s="1246"/>
      <c r="M11" s="1247"/>
      <c r="N11" s="1247"/>
      <c r="O11" s="1247"/>
      <c r="P11" s="1247"/>
      <c r="Q11" s="1247"/>
      <c r="R11" s="1247"/>
      <c r="S11" s="1247"/>
      <c r="T11" s="1247"/>
      <c r="U11" s="1247"/>
      <c r="V11" s="1247"/>
      <c r="W11" s="1247"/>
      <c r="X11" s="1247"/>
      <c r="Y11" s="1248"/>
      <c r="Z11" s="1246"/>
      <c r="AA11" s="1249"/>
      <c r="AB11" s="1250"/>
      <c r="AC11" s="53"/>
      <c r="AD11" s="53"/>
      <c r="AE11" s="54"/>
      <c r="AF11" s="728"/>
      <c r="AG11" s="729"/>
      <c r="AH11" s="729"/>
      <c r="AI11" s="729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1113" t="s">
        <v>42</v>
      </c>
      <c r="C12" s="764" t="s">
        <v>43</v>
      </c>
      <c r="D12" s="765">
        <f>SUM(E12:X12)</f>
        <v>0</v>
      </c>
      <c r="E12" s="728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766"/>
      <c r="Z12" s="66"/>
      <c r="AA12" s="67"/>
      <c r="AB12" s="767"/>
      <c r="AC12" s="53"/>
      <c r="AD12" s="53"/>
      <c r="AE12" s="54"/>
      <c r="AF12" s="728"/>
      <c r="AG12" s="729"/>
      <c r="AH12" s="729"/>
      <c r="AI12" s="729"/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s="79"/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s="86"/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s="98"/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s="79"/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s="86"/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s="86"/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s="117"/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1126" t="s">
        <v>51</v>
      </c>
      <c r="C20" s="769" t="s">
        <v>52</v>
      </c>
      <c r="D20" s="765">
        <f t="shared" si="13"/>
        <v>0</v>
      </c>
      <c r="E20" s="125"/>
      <c r="F20" s="126"/>
      <c r="G20" s="126"/>
      <c r="H20" s="126"/>
      <c r="I20" s="127"/>
      <c r="J20" s="770"/>
      <c r="K20" s="53"/>
      <c r="L20" s="53"/>
      <c r="M20" s="771"/>
      <c r="N20" s="771"/>
      <c r="O20" s="771"/>
      <c r="P20" s="771"/>
      <c r="Q20" s="771"/>
      <c r="R20" s="771"/>
      <c r="S20" s="771"/>
      <c r="T20" s="771"/>
      <c r="U20" s="771"/>
      <c r="V20" s="771"/>
      <c r="W20" s="771"/>
      <c r="X20" s="771"/>
      <c r="Y20" s="767"/>
      <c r="Z20" s="53"/>
      <c r="AA20" s="65"/>
      <c r="AB20" s="767"/>
      <c r="AC20" s="53"/>
      <c r="AD20" s="53"/>
      <c r="AE20" s="54"/>
      <c r="AF20" s="728"/>
      <c r="AG20" s="729"/>
      <c r="AH20" s="729"/>
      <c r="AI20" s="729"/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s="117"/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771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s="79"/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12</v>
      </c>
      <c r="E23" s="125"/>
      <c r="F23" s="126"/>
      <c r="G23" s="126"/>
      <c r="H23" s="126"/>
      <c r="I23" s="127"/>
      <c r="J23" s="138"/>
      <c r="K23" s="139"/>
      <c r="L23" s="139"/>
      <c r="M23" s="139">
        <v>2</v>
      </c>
      <c r="N23" s="139">
        <v>8</v>
      </c>
      <c r="O23" s="139">
        <v>1</v>
      </c>
      <c r="P23" s="139"/>
      <c r="Q23" s="139">
        <v>1</v>
      </c>
      <c r="R23" s="139"/>
      <c r="S23" s="139"/>
      <c r="T23" s="140"/>
      <c r="U23" s="140"/>
      <c r="V23" s="140"/>
      <c r="W23" s="140"/>
      <c r="X23" s="140"/>
      <c r="Y23" s="141">
        <v>12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s="145"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1102" t="s">
        <v>56</v>
      </c>
      <c r="C24" s="772" t="s">
        <v>57</v>
      </c>
      <c r="D24" s="1116">
        <f>SUM(J24:S24)</f>
        <v>5</v>
      </c>
      <c r="E24" s="773"/>
      <c r="F24" s="149"/>
      <c r="G24" s="149"/>
      <c r="H24" s="149"/>
      <c r="I24" s="774"/>
      <c r="J24" s="770"/>
      <c r="K24" s="1244"/>
      <c r="L24" s="1244"/>
      <c r="M24" s="1244">
        <v>2</v>
      </c>
      <c r="N24" s="1244">
        <v>2</v>
      </c>
      <c r="O24" s="1244">
        <v>1</v>
      </c>
      <c r="P24" s="1244"/>
      <c r="Q24" s="1244">
        <v>0</v>
      </c>
      <c r="R24" s="1244"/>
      <c r="S24" s="1244"/>
      <c r="T24" s="775"/>
      <c r="U24" s="775"/>
      <c r="V24" s="775"/>
      <c r="W24" s="775"/>
      <c r="X24" s="775"/>
      <c r="Y24" s="767">
        <v>5</v>
      </c>
      <c r="Z24" s="53">
        <v>0</v>
      </c>
      <c r="AA24" s="1251">
        <v>0</v>
      </c>
      <c r="AB24" s="767">
        <v>0</v>
      </c>
      <c r="AC24" s="53">
        <v>0</v>
      </c>
      <c r="AD24" s="53">
        <v>0</v>
      </c>
      <c r="AE24" s="152"/>
      <c r="AF24" s="728">
        <v>0</v>
      </c>
      <c r="AG24" s="729">
        <v>0</v>
      </c>
      <c r="AH24" s="729">
        <v>0</v>
      </c>
      <c r="AI24" s="729"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7</v>
      </c>
      <c r="E25" s="154"/>
      <c r="F25" s="155"/>
      <c r="G25" s="155"/>
      <c r="H25" s="155"/>
      <c r="I25" s="156"/>
      <c r="J25" s="118"/>
      <c r="K25" s="116"/>
      <c r="L25" s="116"/>
      <c r="M25" s="116">
        <v>0</v>
      </c>
      <c r="N25" s="116">
        <v>6</v>
      </c>
      <c r="O25" s="116">
        <v>0</v>
      </c>
      <c r="P25" s="116"/>
      <c r="Q25" s="116">
        <v>1</v>
      </c>
      <c r="R25" s="116"/>
      <c r="S25" s="116"/>
      <c r="T25" s="157"/>
      <c r="U25" s="157"/>
      <c r="V25" s="157"/>
      <c r="W25" s="157"/>
      <c r="X25" s="157"/>
      <c r="Y25" s="158">
        <v>7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s="117"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s="98"/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1126" t="s">
        <v>60</v>
      </c>
      <c r="C27" s="1128" t="s">
        <v>61</v>
      </c>
      <c r="D27" s="1116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767"/>
      <c r="AC27" s="53"/>
      <c r="AD27" s="53"/>
      <c r="AE27" s="172"/>
      <c r="AF27" s="728"/>
      <c r="AG27" s="729"/>
      <c r="AH27" s="729"/>
      <c r="AI27" s="729"/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s="86"/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s="98"/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1126" t="s">
        <v>64</v>
      </c>
      <c r="C30" s="764" t="s">
        <v>65</v>
      </c>
      <c r="D30" s="765">
        <f>SUM(E30:H30)</f>
        <v>0</v>
      </c>
      <c r="E30" s="728"/>
      <c r="F30" s="53"/>
      <c r="G30" s="53"/>
      <c r="H30" s="53"/>
      <c r="I30" s="774"/>
      <c r="J30" s="778"/>
      <c r="K30" s="149"/>
      <c r="L30" s="149"/>
      <c r="M30" s="775"/>
      <c r="N30" s="775"/>
      <c r="O30" s="775"/>
      <c r="P30" s="775"/>
      <c r="Q30" s="775"/>
      <c r="R30" s="775"/>
      <c r="S30" s="775"/>
      <c r="T30" s="775"/>
      <c r="U30" s="775"/>
      <c r="V30" s="775"/>
      <c r="W30" s="775"/>
      <c r="X30" s="775"/>
      <c r="Y30" s="1252"/>
      <c r="Z30" s="1246"/>
      <c r="AA30" s="1249"/>
      <c r="AB30" s="767"/>
      <c r="AC30" s="53"/>
      <c r="AD30" s="53"/>
      <c r="AE30" s="54"/>
      <c r="AF30" s="728"/>
      <c r="AG30" s="729"/>
      <c r="AH30" s="729"/>
      <c r="AI30" s="729"/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s="86"/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s="117"/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1253" t="s">
        <v>67</v>
      </c>
      <c r="C33" s="1254"/>
      <c r="D33" s="1255">
        <f>SUM(E33:X33)</f>
        <v>0</v>
      </c>
      <c r="E33" s="1256"/>
      <c r="F33" s="784"/>
      <c r="G33" s="784"/>
      <c r="H33" s="784"/>
      <c r="I33" s="1257"/>
      <c r="J33" s="1258"/>
      <c r="K33" s="784"/>
      <c r="L33" s="784"/>
      <c r="M33" s="787"/>
      <c r="N33" s="787"/>
      <c r="O33" s="787"/>
      <c r="P33" s="787"/>
      <c r="Q33" s="787"/>
      <c r="R33" s="787"/>
      <c r="S33" s="787"/>
      <c r="T33" s="787"/>
      <c r="U33" s="787"/>
      <c r="V33" s="787"/>
      <c r="W33" s="787"/>
      <c r="X33" s="787"/>
      <c r="Y33" s="788"/>
      <c r="Z33" s="784"/>
      <c r="AA33" s="789"/>
      <c r="AB33" s="788"/>
      <c r="AC33" s="784"/>
      <c r="AD33" s="784"/>
      <c r="AE33" s="790"/>
      <c r="AF33" s="1256"/>
      <c r="AG33" s="1257"/>
      <c r="AH33" s="1257"/>
      <c r="AI33" s="1257"/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s="79"/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1231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s="86"/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791" t="s">
        <v>71</v>
      </c>
      <c r="C36" s="791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s="86"/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s="86"/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s="86"/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s="145"/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1126" t="s">
        <v>75</v>
      </c>
      <c r="C40" s="792" t="s">
        <v>76</v>
      </c>
      <c r="D40" s="765">
        <f>SUM(U40:X40)</f>
        <v>0</v>
      </c>
      <c r="E40" s="773"/>
      <c r="F40" s="149"/>
      <c r="G40" s="149"/>
      <c r="H40" s="149"/>
      <c r="I40" s="774"/>
      <c r="J40" s="778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771"/>
      <c r="V40" s="771"/>
      <c r="W40" s="771"/>
      <c r="X40" s="771"/>
      <c r="Y40" s="793"/>
      <c r="Z40" s="149"/>
      <c r="AA40" s="206"/>
      <c r="AB40" s="85"/>
      <c r="AC40" s="82"/>
      <c r="AD40" s="82"/>
      <c r="AE40" s="83"/>
      <c r="AF40" s="81"/>
      <c r="AG40" s="86"/>
      <c r="AH40" s="86"/>
      <c r="AI40" s="86"/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s="86"/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s="86"/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s="86"/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s="220"/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794" t="s">
        <v>81</v>
      </c>
      <c r="C45" s="795"/>
      <c r="D45" s="765">
        <f>SUM(E45:X45)</f>
        <v>0</v>
      </c>
      <c r="E45" s="728"/>
      <c r="F45" s="53"/>
      <c r="G45" s="53"/>
      <c r="H45" s="53"/>
      <c r="I45" s="729"/>
      <c r="J45" s="770"/>
      <c r="K45" s="53"/>
      <c r="L45" s="53"/>
      <c r="M45" s="771"/>
      <c r="N45" s="771"/>
      <c r="O45" s="771"/>
      <c r="P45" s="771"/>
      <c r="Q45" s="771"/>
      <c r="R45" s="771"/>
      <c r="S45" s="771"/>
      <c r="T45" s="771"/>
      <c r="U45" s="771"/>
      <c r="V45" s="771"/>
      <c r="W45" s="771"/>
      <c r="X45" s="771"/>
      <c r="Y45" s="793"/>
      <c r="Z45" s="149"/>
      <c r="AA45" s="206"/>
      <c r="AB45" s="767"/>
      <c r="AC45" s="53"/>
      <c r="AD45" s="53"/>
      <c r="AE45" s="54"/>
      <c r="AF45" s="728"/>
      <c r="AG45" s="729"/>
      <c r="AH45" s="729"/>
      <c r="AI45" s="729"/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s="117"/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1132" t="s">
        <v>83</v>
      </c>
      <c r="C47" s="797" t="s">
        <v>84</v>
      </c>
      <c r="D47" s="70">
        <f>SUM(K47:X47)</f>
        <v>0</v>
      </c>
      <c r="E47" s="773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793"/>
      <c r="Z47" s="149"/>
      <c r="AA47" s="206"/>
      <c r="AB47" s="767"/>
      <c r="AC47" s="53"/>
      <c r="AD47" s="53"/>
      <c r="AE47" s="54"/>
      <c r="AF47" s="728"/>
      <c r="AG47" s="729"/>
      <c r="AH47" s="729"/>
      <c r="AI47" s="729"/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s="86"/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s="86"/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s="117"/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1132" t="s">
        <v>88</v>
      </c>
      <c r="C51" s="769" t="s">
        <v>52</v>
      </c>
      <c r="D51" s="765">
        <f>SUM(E51:X51)</f>
        <v>0</v>
      </c>
      <c r="E51" s="728"/>
      <c r="F51" s="53"/>
      <c r="G51" s="53"/>
      <c r="H51" s="53"/>
      <c r="I51" s="729"/>
      <c r="J51" s="728"/>
      <c r="K51" s="53"/>
      <c r="L51" s="53"/>
      <c r="M51" s="771"/>
      <c r="N51" s="771"/>
      <c r="O51" s="771"/>
      <c r="P51" s="771"/>
      <c r="Q51" s="771"/>
      <c r="R51" s="771"/>
      <c r="S51" s="771"/>
      <c r="T51" s="771"/>
      <c r="U51" s="771"/>
      <c r="V51" s="771"/>
      <c r="W51" s="771"/>
      <c r="X51" s="65"/>
      <c r="Y51" s="85"/>
      <c r="Z51" s="82"/>
      <c r="AA51" s="74"/>
      <c r="AB51" s="798"/>
      <c r="AC51" s="53"/>
      <c r="AD51" s="53"/>
      <c r="AE51" s="54"/>
      <c r="AF51" s="728"/>
      <c r="AG51" s="729"/>
      <c r="AH51" s="729"/>
      <c r="AI51" s="729"/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20"/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1259" t="s">
        <v>4</v>
      </c>
      <c r="C53" s="1260"/>
      <c r="D53" s="1255">
        <f>SUM(E53:X53)</f>
        <v>24</v>
      </c>
      <c r="E53" s="1261">
        <f>SUM(E11:E52)</f>
        <v>0</v>
      </c>
      <c r="F53" s="802">
        <f t="shared" ref="F53:AI53" si="16">SUM(F11:F52)</f>
        <v>0</v>
      </c>
      <c r="G53" s="802">
        <f t="shared" si="16"/>
        <v>0</v>
      </c>
      <c r="H53" s="802">
        <f t="shared" si="16"/>
        <v>0</v>
      </c>
      <c r="I53" s="1262">
        <f>SUM(I11:I52)</f>
        <v>0</v>
      </c>
      <c r="J53" s="1263">
        <f t="shared" si="16"/>
        <v>0</v>
      </c>
      <c r="K53" s="802">
        <f t="shared" si="16"/>
        <v>0</v>
      </c>
      <c r="L53" s="802">
        <f t="shared" si="16"/>
        <v>0</v>
      </c>
      <c r="M53" s="805">
        <f t="shared" si="16"/>
        <v>4</v>
      </c>
      <c r="N53" s="805">
        <f t="shared" si="16"/>
        <v>16</v>
      </c>
      <c r="O53" s="805">
        <f t="shared" si="16"/>
        <v>2</v>
      </c>
      <c r="P53" s="805">
        <f t="shared" si="16"/>
        <v>0</v>
      </c>
      <c r="Q53" s="805">
        <f t="shared" si="16"/>
        <v>2</v>
      </c>
      <c r="R53" s="805">
        <f t="shared" si="16"/>
        <v>0</v>
      </c>
      <c r="S53" s="805">
        <f t="shared" si="16"/>
        <v>0</v>
      </c>
      <c r="T53" s="805">
        <f t="shared" si="16"/>
        <v>0</v>
      </c>
      <c r="U53" s="805">
        <f t="shared" si="16"/>
        <v>0</v>
      </c>
      <c r="V53" s="805">
        <f t="shared" si="16"/>
        <v>0</v>
      </c>
      <c r="W53" s="805">
        <f t="shared" si="16"/>
        <v>0</v>
      </c>
      <c r="X53" s="805">
        <f t="shared" si="16"/>
        <v>0</v>
      </c>
      <c r="Y53" s="806">
        <f t="shared" si="16"/>
        <v>24</v>
      </c>
      <c r="Z53" s="802">
        <f t="shared" si="16"/>
        <v>0</v>
      </c>
      <c r="AA53" s="807">
        <f t="shared" si="16"/>
        <v>0</v>
      </c>
      <c r="AB53" s="806">
        <f t="shared" si="16"/>
        <v>0</v>
      </c>
      <c r="AC53" s="248">
        <f>SUM(AC11:AC52)</f>
        <v>0</v>
      </c>
      <c r="AD53" s="802">
        <f t="shared" si="16"/>
        <v>0</v>
      </c>
      <c r="AE53" s="808">
        <f t="shared" si="16"/>
        <v>0</v>
      </c>
      <c r="AF53" s="1261">
        <f t="shared" si="16"/>
        <v>0</v>
      </c>
      <c r="AG53" s="1262">
        <f>SUM(AG11:AG52)</f>
        <v>0</v>
      </c>
      <c r="AH53" s="1262">
        <f t="shared" ref="AH53" si="17">SUM(AH11:AH52)</f>
        <v>0</v>
      </c>
      <c r="AI53" s="1262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1232" t="s">
        <v>3</v>
      </c>
      <c r="B55" s="1233"/>
      <c r="C55" s="1234"/>
      <c r="D55" s="1264" t="s">
        <v>4</v>
      </c>
      <c r="E55" s="1110" t="s">
        <v>90</v>
      </c>
      <c r="F55" s="745" t="s">
        <v>91</v>
      </c>
      <c r="G55" s="745" t="s">
        <v>92</v>
      </c>
      <c r="H55" s="748" t="s">
        <v>93</v>
      </c>
      <c r="I55" s="810" t="s">
        <v>94</v>
      </c>
    </row>
    <row r="56" spans="1:96" ht="15" customHeight="1" x14ac:dyDescent="0.25">
      <c r="A56" s="1101" t="s">
        <v>40</v>
      </c>
      <c r="B56" s="1114" t="s">
        <v>41</v>
      </c>
      <c r="C56" s="1115"/>
      <c r="D56" s="1116">
        <f t="shared" ref="D56:D91" si="18">SUM(E56:H56)</f>
        <v>0</v>
      </c>
      <c r="E56" s="1117"/>
      <c r="F56" s="1244"/>
      <c r="G56" s="1244"/>
      <c r="H56" s="1265"/>
      <c r="I56" s="1266"/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1113" t="s">
        <v>42</v>
      </c>
      <c r="C57" s="764" t="s">
        <v>43</v>
      </c>
      <c r="D57" s="1116">
        <f t="shared" si="18"/>
        <v>0</v>
      </c>
      <c r="E57" s="728"/>
      <c r="F57" s="53"/>
      <c r="G57" s="53"/>
      <c r="H57" s="771"/>
      <c r="I57" s="813"/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81"/>
      <c r="F59" s="82"/>
      <c r="G59" s="82"/>
      <c r="H59" s="110"/>
      <c r="I59" s="258"/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90"/>
      <c r="F60" s="91"/>
      <c r="G60" s="91"/>
      <c r="H60" s="225"/>
      <c r="I60" s="259"/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71"/>
      <c r="F61" s="72"/>
      <c r="G61" s="72"/>
      <c r="H61" s="103"/>
      <c r="I61" s="260"/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81"/>
      <c r="F62" s="82"/>
      <c r="G62" s="82"/>
      <c r="H62" s="110"/>
      <c r="I62" s="258"/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81"/>
      <c r="F63" s="82"/>
      <c r="G63" s="82"/>
      <c r="H63" s="110"/>
      <c r="I63" s="258"/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144"/>
      <c r="F64" s="139"/>
      <c r="G64" s="139"/>
      <c r="H64" s="203"/>
      <c r="I64" s="261"/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1102" t="s">
        <v>95</v>
      </c>
      <c r="C65" s="814" t="s">
        <v>96</v>
      </c>
      <c r="D65" s="1116">
        <f t="shared" si="18"/>
        <v>0</v>
      </c>
      <c r="E65" s="728"/>
      <c r="F65" s="53"/>
      <c r="G65" s="53"/>
      <c r="H65" s="771"/>
      <c r="I65" s="813"/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219"/>
      <c r="F67" s="217"/>
      <c r="G67" s="217"/>
      <c r="H67" s="215"/>
      <c r="I67" s="265"/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12</v>
      </c>
      <c r="E68" s="144">
        <v>12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1267" t="s">
        <v>56</v>
      </c>
      <c r="C69" s="772" t="s">
        <v>57</v>
      </c>
      <c r="D69" s="765">
        <f t="shared" si="18"/>
        <v>5</v>
      </c>
      <c r="E69" s="728">
        <v>5</v>
      </c>
      <c r="F69" s="53">
        <v>0</v>
      </c>
      <c r="G69" s="53">
        <v>0</v>
      </c>
      <c r="H69" s="771">
        <v>0</v>
      </c>
      <c r="I69" s="813"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1267"/>
      <c r="C70" s="153" t="s">
        <v>58</v>
      </c>
      <c r="D70" s="114">
        <f t="shared" si="18"/>
        <v>7</v>
      </c>
      <c r="E70" s="115">
        <v>7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219"/>
      <c r="F71" s="217"/>
      <c r="G71" s="217"/>
      <c r="H71" s="215"/>
      <c r="I71" s="265"/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1126" t="s">
        <v>60</v>
      </c>
      <c r="C72" s="1128" t="s">
        <v>61</v>
      </c>
      <c r="D72" s="765">
        <f t="shared" si="18"/>
        <v>0</v>
      </c>
      <c r="E72" s="770"/>
      <c r="F72" s="53"/>
      <c r="G72" s="53"/>
      <c r="H72" s="771"/>
      <c r="I72" s="813"/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109"/>
      <c r="F73" s="82"/>
      <c r="G73" s="82"/>
      <c r="H73" s="110"/>
      <c r="I73" s="258"/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118"/>
      <c r="F74" s="116"/>
      <c r="G74" s="116"/>
      <c r="H74" s="119"/>
      <c r="I74" s="264"/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1126" t="s">
        <v>64</v>
      </c>
      <c r="C75" s="764" t="s">
        <v>65</v>
      </c>
      <c r="D75" s="1116">
        <f t="shared" si="18"/>
        <v>0</v>
      </c>
      <c r="E75" s="728"/>
      <c r="F75" s="53"/>
      <c r="G75" s="53"/>
      <c r="H75" s="771"/>
      <c r="I75" s="813"/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81"/>
      <c r="F76" s="82"/>
      <c r="G76" s="82"/>
      <c r="H76" s="110"/>
      <c r="I76" s="258"/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115"/>
      <c r="F77" s="116"/>
      <c r="G77" s="116"/>
      <c r="H77" s="119"/>
      <c r="I77" s="264"/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1253" t="s">
        <v>67</v>
      </c>
      <c r="C78" s="1254"/>
      <c r="D78" s="1255">
        <f t="shared" si="18"/>
        <v>0</v>
      </c>
      <c r="E78" s="1256"/>
      <c r="F78" s="784"/>
      <c r="G78" s="784"/>
      <c r="H78" s="787"/>
      <c r="I78" s="816"/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71"/>
      <c r="F79" s="72"/>
      <c r="G79" s="72"/>
      <c r="H79" s="103"/>
      <c r="I79" s="260"/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1231"/>
      <c r="C80" s="88" t="s">
        <v>70</v>
      </c>
      <c r="D80" s="137">
        <f t="shared" si="18"/>
        <v>0</v>
      </c>
      <c r="E80" s="81"/>
      <c r="F80" s="82"/>
      <c r="G80" s="82"/>
      <c r="H80" s="110"/>
      <c r="I80" s="258"/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791" t="s">
        <v>71</v>
      </c>
      <c r="C81" s="791"/>
      <c r="D81" s="137">
        <f t="shared" si="18"/>
        <v>0</v>
      </c>
      <c r="E81" s="81"/>
      <c r="F81" s="82"/>
      <c r="G81" s="82"/>
      <c r="H81" s="110"/>
      <c r="I81" s="258"/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144"/>
      <c r="F83" s="139"/>
      <c r="G83" s="139"/>
      <c r="H83" s="203"/>
      <c r="I83" s="261"/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144"/>
      <c r="F84" s="139"/>
      <c r="G84" s="139"/>
      <c r="H84" s="203"/>
      <c r="I84" s="261"/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1126" t="s">
        <v>75</v>
      </c>
      <c r="C85" s="792" t="s">
        <v>76</v>
      </c>
      <c r="D85" s="1116">
        <f t="shared" si="18"/>
        <v>0</v>
      </c>
      <c r="E85" s="728"/>
      <c r="F85" s="53"/>
      <c r="G85" s="53"/>
      <c r="H85" s="771"/>
      <c r="I85" s="813"/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81"/>
      <c r="F86" s="82"/>
      <c r="G86" s="82"/>
      <c r="H86" s="110"/>
      <c r="I86" s="258"/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144"/>
      <c r="F87" s="139"/>
      <c r="G87" s="139"/>
      <c r="H87" s="203"/>
      <c r="I87" s="261"/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144"/>
      <c r="F88" s="139"/>
      <c r="G88" s="139"/>
      <c r="H88" s="203"/>
      <c r="I88" s="261"/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144"/>
      <c r="F89" s="139"/>
      <c r="G89" s="139"/>
      <c r="H89" s="203"/>
      <c r="I89" s="261"/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794" t="s">
        <v>81</v>
      </c>
      <c r="C90" s="795"/>
      <c r="D90" s="765">
        <f t="shared" si="18"/>
        <v>0</v>
      </c>
      <c r="E90" s="728"/>
      <c r="F90" s="53"/>
      <c r="G90" s="53"/>
      <c r="H90" s="817"/>
      <c r="I90" s="813"/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90"/>
      <c r="F91" s="91"/>
      <c r="G91" s="91"/>
      <c r="H91" s="272"/>
      <c r="I91" s="259"/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1132" t="s">
        <v>83</v>
      </c>
      <c r="C92" s="797" t="s">
        <v>84</v>
      </c>
      <c r="D92" s="765">
        <f>SUM(E92:H92)</f>
        <v>0</v>
      </c>
      <c r="E92" s="728"/>
      <c r="F92" s="53"/>
      <c r="G92" s="53"/>
      <c r="H92" s="817"/>
      <c r="I92" s="813"/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818" t="s">
        <v>88</v>
      </c>
      <c r="C96" s="814" t="s">
        <v>96</v>
      </c>
      <c r="D96" s="765">
        <f t="shared" ref="D96:D97" si="22">SUM(E96:H96)</f>
        <v>0</v>
      </c>
      <c r="E96" s="728"/>
      <c r="F96" s="770"/>
      <c r="G96" s="770"/>
      <c r="H96" s="817"/>
      <c r="I96" s="813"/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115"/>
      <c r="F97" s="118"/>
      <c r="G97" s="118"/>
      <c r="H97" s="276"/>
      <c r="I97" s="264"/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1268" t="s">
        <v>4</v>
      </c>
      <c r="C98" s="1269"/>
      <c r="D98" s="1255">
        <f>SUM(E98:H98)</f>
        <v>24</v>
      </c>
      <c r="E98" s="1261">
        <f>SUM(E56:E97)</f>
        <v>24</v>
      </c>
      <c r="F98" s="1261">
        <f t="shared" ref="F98:I98" si="23">SUM(F56:F97)</f>
        <v>0</v>
      </c>
      <c r="G98" s="1261">
        <f t="shared" si="23"/>
        <v>0</v>
      </c>
      <c r="H98" s="1261">
        <f t="shared" si="23"/>
        <v>0</v>
      </c>
      <c r="I98" s="1261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1232" t="s">
        <v>98</v>
      </c>
      <c r="B100" s="1233"/>
      <c r="C100" s="1234"/>
      <c r="D100" s="1264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821" t="s">
        <v>100</v>
      </c>
      <c r="B101" s="822"/>
      <c r="C101" s="823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1270" t="s">
        <v>103</v>
      </c>
      <c r="B104" s="1271"/>
      <c r="C104" s="1272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1101"/>
      <c r="D105" s="298" t="s">
        <v>105</v>
      </c>
      <c r="E105" s="1267" t="s">
        <v>106</v>
      </c>
      <c r="F105" s="1267"/>
      <c r="G105" s="1273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1274" t="s">
        <v>108</v>
      </c>
      <c r="F106" s="829" t="s">
        <v>109</v>
      </c>
      <c r="G106" s="1275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831" t="s">
        <v>111</v>
      </c>
      <c r="B107" s="832"/>
      <c r="C107" s="833"/>
      <c r="D107" s="834">
        <f>SUM(E107:G107)</f>
        <v>0</v>
      </c>
      <c r="E107" s="835"/>
      <c r="F107" s="311"/>
      <c r="G107" s="836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1276" t="s">
        <v>114</v>
      </c>
      <c r="B110" s="1277"/>
      <c r="C110" s="1277"/>
      <c r="D110" s="1277"/>
      <c r="E110" s="1277"/>
      <c r="F110" s="1277"/>
      <c r="G110" s="1278"/>
      <c r="H110" s="1279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841" t="s">
        <v>115</v>
      </c>
      <c r="B111" s="842"/>
      <c r="C111" s="843"/>
      <c r="D111" s="336">
        <f>SUM(E111:G111)</f>
        <v>0</v>
      </c>
      <c r="E111" s="835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1270" t="s">
        <v>117</v>
      </c>
      <c r="B113" s="1271"/>
      <c r="C113" s="1272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1100" t="s">
        <v>118</v>
      </c>
      <c r="B114" s="10"/>
      <c r="C114" s="1101"/>
      <c r="D114" s="1267" t="s">
        <v>105</v>
      </c>
      <c r="E114" s="1234" t="s">
        <v>107</v>
      </c>
      <c r="F114" s="1232" t="s">
        <v>119</v>
      </c>
      <c r="G114" s="1234"/>
      <c r="H114" s="1280" t="s">
        <v>6</v>
      </c>
      <c r="I114" s="1281"/>
      <c r="J114" s="1281"/>
      <c r="K114" s="1281"/>
      <c r="L114" s="1281"/>
      <c r="M114" s="1281"/>
      <c r="N114" s="1281"/>
      <c r="O114" s="1281"/>
      <c r="P114" s="1281"/>
      <c r="Q114" s="1281"/>
      <c r="R114" s="1281"/>
      <c r="S114" s="1281"/>
      <c r="T114" s="1281"/>
      <c r="U114" s="1282"/>
      <c r="V114" s="1283" t="s">
        <v>7</v>
      </c>
      <c r="W114" s="1101" t="s">
        <v>120</v>
      </c>
    </row>
    <row r="115" spans="1:91" s="23" customFormat="1" ht="23.25" customHeight="1" x14ac:dyDescent="0.15">
      <c r="A115" s="24"/>
      <c r="B115" s="25"/>
      <c r="C115" s="26"/>
      <c r="D115" s="1267"/>
      <c r="E115" s="1234"/>
      <c r="F115" s="1226" t="s">
        <v>121</v>
      </c>
      <c r="G115" s="746" t="s">
        <v>16</v>
      </c>
      <c r="H115" s="1242" t="s">
        <v>122</v>
      </c>
      <c r="I115" s="745" t="s">
        <v>123</v>
      </c>
      <c r="J115" s="848" t="s">
        <v>124</v>
      </c>
      <c r="K115" s="848" t="s">
        <v>20</v>
      </c>
      <c r="L115" s="848" t="s">
        <v>21</v>
      </c>
      <c r="M115" s="848" t="s">
        <v>22</v>
      </c>
      <c r="N115" s="848" t="s">
        <v>23</v>
      </c>
      <c r="O115" s="848" t="s">
        <v>24</v>
      </c>
      <c r="P115" s="848" t="s">
        <v>25</v>
      </c>
      <c r="Q115" s="848" t="s">
        <v>26</v>
      </c>
      <c r="R115" s="848" t="s">
        <v>27</v>
      </c>
      <c r="S115" s="848" t="s">
        <v>28</v>
      </c>
      <c r="T115" s="848" t="s">
        <v>29</v>
      </c>
      <c r="U115" s="849" t="s">
        <v>30</v>
      </c>
      <c r="V115" s="349"/>
      <c r="W115" s="26"/>
    </row>
    <row r="116" spans="1:91" s="23" customFormat="1" ht="15" customHeight="1" x14ac:dyDescent="0.15">
      <c r="A116" s="850" t="s">
        <v>125</v>
      </c>
      <c r="B116" s="851"/>
      <c r="C116" s="852"/>
      <c r="D116" s="853"/>
      <c r="E116" s="854">
        <f>+F116+G116+H116+I116+J116+K116+L116+M116+N116+O116+P116+Q116+R116+S116+T116+U116</f>
        <v>0</v>
      </c>
      <c r="F116" s="835"/>
      <c r="G116" s="855"/>
      <c r="H116" s="856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857"/>
      <c r="W116" s="855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1270" t="s">
        <v>128</v>
      </c>
      <c r="B119" s="1272"/>
      <c r="C119" s="1272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1101"/>
      <c r="D120" s="1267" t="s">
        <v>130</v>
      </c>
      <c r="E120" s="1235" t="s">
        <v>6</v>
      </c>
      <c r="F120" s="1236"/>
      <c r="G120" s="1236"/>
      <c r="H120" s="1236"/>
      <c r="I120" s="1236"/>
      <c r="J120" s="1237"/>
      <c r="K120" s="1236" t="s">
        <v>131</v>
      </c>
      <c r="L120" s="1284"/>
    </row>
    <row r="121" spans="1:91" s="23" customFormat="1" ht="15" customHeight="1" x14ac:dyDescent="0.15">
      <c r="A121" s="25"/>
      <c r="B121" s="25"/>
      <c r="C121" s="26"/>
      <c r="D121" s="1267"/>
      <c r="E121" s="1226" t="s">
        <v>132</v>
      </c>
      <c r="F121" s="1242" t="s">
        <v>133</v>
      </c>
      <c r="G121" s="745" t="s">
        <v>134</v>
      </c>
      <c r="H121" s="745" t="s">
        <v>135</v>
      </c>
      <c r="I121" s="1243" t="s">
        <v>136</v>
      </c>
      <c r="J121" s="748" t="s">
        <v>137</v>
      </c>
      <c r="K121" s="1242" t="s">
        <v>53</v>
      </c>
      <c r="L121" s="1285" t="s">
        <v>52</v>
      </c>
    </row>
    <row r="122" spans="1:91" s="23" customFormat="1" ht="15" customHeight="1" x14ac:dyDescent="0.25">
      <c r="A122" s="1147" t="s">
        <v>138</v>
      </c>
      <c r="B122" s="1148"/>
      <c r="C122" s="769" t="s">
        <v>139</v>
      </c>
      <c r="D122" s="382">
        <f t="shared" ref="D122:D130" si="25">SUM(E122:J122)</f>
        <v>0</v>
      </c>
      <c r="E122" s="728"/>
      <c r="F122" s="770"/>
      <c r="G122" s="53"/>
      <c r="H122" s="53"/>
      <c r="I122" s="53"/>
      <c r="J122" s="862"/>
      <c r="K122" s="770"/>
      <c r="L122" s="729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1147" t="s">
        <v>142</v>
      </c>
      <c r="B125" s="1148"/>
      <c r="C125" s="769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1147" t="s">
        <v>143</v>
      </c>
      <c r="B128" s="1148"/>
      <c r="C128" s="769" t="s">
        <v>139</v>
      </c>
      <c r="D128" s="389">
        <f t="shared" si="25"/>
        <v>0</v>
      </c>
      <c r="E128" s="728"/>
      <c r="F128" s="770"/>
      <c r="G128" s="53"/>
      <c r="H128" s="53"/>
      <c r="I128" s="53"/>
      <c r="J128" s="862"/>
      <c r="K128" s="770"/>
      <c r="L128" s="729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1270" t="s">
        <v>144</v>
      </c>
      <c r="B131" s="1271"/>
      <c r="C131" s="1271"/>
      <c r="D131" s="1271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1286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1287" t="s">
        <v>148</v>
      </c>
      <c r="B133" s="1288"/>
      <c r="C133" s="1258"/>
      <c r="D133" s="1289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1270" t="s">
        <v>149</v>
      </c>
      <c r="B134" s="1271"/>
      <c r="C134" s="1271"/>
      <c r="D134" s="1271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1149" t="s">
        <v>145</v>
      </c>
      <c r="B135" s="1232" t="s">
        <v>150</v>
      </c>
      <c r="C135" s="1233"/>
      <c r="D135" s="1233"/>
      <c r="E135" s="1233"/>
      <c r="F135" s="1233"/>
      <c r="G135" s="1233"/>
      <c r="H135" s="1233"/>
      <c r="I135" s="1234"/>
      <c r="J135" s="281"/>
      <c r="K135" s="281"/>
      <c r="L135" s="281"/>
    </row>
    <row r="136" spans="1:89" s="23" customFormat="1" ht="42.75" customHeight="1" x14ac:dyDescent="0.15">
      <c r="A136" s="402"/>
      <c r="B136" s="1290" t="s">
        <v>151</v>
      </c>
      <c r="C136" s="1226" t="s">
        <v>152</v>
      </c>
      <c r="D136" s="745" t="s">
        <v>153</v>
      </c>
      <c r="E136" s="745" t="s">
        <v>154</v>
      </c>
      <c r="F136" s="745" t="s">
        <v>155</v>
      </c>
      <c r="G136" s="745" t="s">
        <v>156</v>
      </c>
      <c r="H136" s="745" t="s">
        <v>157</v>
      </c>
      <c r="I136" s="1285" t="s">
        <v>158</v>
      </c>
      <c r="J136" s="281"/>
      <c r="K136" s="281"/>
      <c r="L136" s="281"/>
    </row>
    <row r="137" spans="1:89" s="23" customFormat="1" ht="31.5" x14ac:dyDescent="0.15">
      <c r="A137" s="869" t="s">
        <v>159</v>
      </c>
      <c r="B137" s="870">
        <f>SUM(C137:I137)</f>
        <v>0</v>
      </c>
      <c r="C137" s="728"/>
      <c r="D137" s="53"/>
      <c r="E137" s="53"/>
      <c r="F137" s="53"/>
      <c r="G137" s="53"/>
      <c r="H137" s="53"/>
      <c r="I137" s="729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1270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1149" t="s">
        <v>145</v>
      </c>
      <c r="B141" s="1102" t="s">
        <v>163</v>
      </c>
      <c r="C141" s="1291" t="s">
        <v>164</v>
      </c>
      <c r="D141" s="1292"/>
      <c r="E141" s="1292"/>
      <c r="F141" s="1292"/>
      <c r="G141" s="1292"/>
      <c r="H141" s="1292"/>
      <c r="I141" s="1292"/>
      <c r="J141" s="1292"/>
      <c r="K141" s="1292"/>
      <c r="L141" s="1292"/>
      <c r="M141" s="1293"/>
    </row>
    <row r="142" spans="1:89" s="23" customFormat="1" ht="31.5" x14ac:dyDescent="0.15">
      <c r="A142" s="402"/>
      <c r="B142" s="27"/>
      <c r="C142" s="1226" t="s">
        <v>165</v>
      </c>
      <c r="D142" s="745" t="s">
        <v>166</v>
      </c>
      <c r="E142" s="745" t="s">
        <v>167</v>
      </c>
      <c r="F142" s="745" t="s">
        <v>168</v>
      </c>
      <c r="G142" s="745" t="s">
        <v>169</v>
      </c>
      <c r="H142" s="745" t="s">
        <v>170</v>
      </c>
      <c r="I142" s="745" t="s">
        <v>171</v>
      </c>
      <c r="J142" s="745" t="s">
        <v>172</v>
      </c>
      <c r="K142" s="745" t="s">
        <v>173</v>
      </c>
      <c r="L142" s="745" t="s">
        <v>174</v>
      </c>
      <c r="M142" s="1285" t="s">
        <v>175</v>
      </c>
    </row>
    <row r="143" spans="1:89" s="23" customFormat="1" ht="21" x14ac:dyDescent="0.15">
      <c r="A143" s="869" t="s">
        <v>176</v>
      </c>
      <c r="B143" s="870">
        <f>SUM(C143:M143)</f>
        <v>0</v>
      </c>
      <c r="C143" s="728"/>
      <c r="D143" s="53"/>
      <c r="E143" s="53"/>
      <c r="F143" s="53"/>
      <c r="G143" s="53"/>
      <c r="H143" s="53"/>
      <c r="I143" s="53"/>
      <c r="J143" s="53"/>
      <c r="K143" s="53"/>
      <c r="L143" s="53"/>
      <c r="M143" s="729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1270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1149" t="s">
        <v>145</v>
      </c>
      <c r="B146" s="1152" t="s">
        <v>179</v>
      </c>
      <c r="C146" s="875" t="s">
        <v>6</v>
      </c>
      <c r="D146" s="1294"/>
      <c r="E146" s="1294"/>
      <c r="F146" s="1295"/>
      <c r="G146" s="1238" t="s">
        <v>9</v>
      </c>
      <c r="H146" s="1154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879" t="s">
        <v>180</v>
      </c>
      <c r="D147" s="745" t="s">
        <v>181</v>
      </c>
      <c r="E147" s="745" t="s">
        <v>182</v>
      </c>
      <c r="F147" s="748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869" t="s">
        <v>184</v>
      </c>
      <c r="B148" s="880"/>
      <c r="C148" s="767"/>
      <c r="D148" s="53"/>
      <c r="E148" s="53"/>
      <c r="F148" s="65"/>
      <c r="G148" s="770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1296" t="s">
        <v>187</v>
      </c>
      <c r="F151" s="1297"/>
      <c r="G151" s="1297"/>
      <c r="H151" s="1297"/>
      <c r="I151" s="1297"/>
      <c r="J151" s="1297"/>
      <c r="K151" s="1297"/>
      <c r="L151" s="1297"/>
      <c r="M151" s="1297"/>
      <c r="N151" s="1297"/>
      <c r="O151" s="1297"/>
      <c r="P151" s="1298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1156" t="s">
        <v>205</v>
      </c>
      <c r="B161" s="1157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1232" t="s">
        <v>3</v>
      </c>
      <c r="B170" s="1233"/>
      <c r="C170" s="1234"/>
      <c r="D170" s="1264" t="s">
        <v>4</v>
      </c>
      <c r="E170" s="1110" t="s">
        <v>207</v>
      </c>
      <c r="F170" s="745" t="s">
        <v>91</v>
      </c>
      <c r="G170" s="745" t="s">
        <v>92</v>
      </c>
      <c r="H170" s="748" t="s">
        <v>93</v>
      </c>
      <c r="I170" s="810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1113" t="s">
        <v>40</v>
      </c>
      <c r="B171" s="1114" t="s">
        <v>41</v>
      </c>
      <c r="C171" s="1115"/>
      <c r="D171" s="1116">
        <f t="shared" ref="D171:D203" si="34">SUM(E171:H171)</f>
        <v>0</v>
      </c>
      <c r="E171" s="1117"/>
      <c r="F171" s="1244"/>
      <c r="G171" s="1244"/>
      <c r="H171" s="1265"/>
      <c r="I171" s="1266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1113" t="s">
        <v>42</v>
      </c>
      <c r="C172" s="764" t="s">
        <v>43</v>
      </c>
      <c r="D172" s="1116">
        <f t="shared" si="34"/>
        <v>0</v>
      </c>
      <c r="E172" s="728"/>
      <c r="F172" s="53"/>
      <c r="G172" s="53"/>
      <c r="H172" s="771"/>
      <c r="I172" s="813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1126" t="s">
        <v>60</v>
      </c>
      <c r="C185" s="1128" t="s">
        <v>61</v>
      </c>
      <c r="D185" s="765">
        <f t="shared" si="34"/>
        <v>0</v>
      </c>
      <c r="E185" s="770"/>
      <c r="F185" s="53"/>
      <c r="G185" s="53"/>
      <c r="H185" s="771"/>
      <c r="I185" s="813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1126" t="s">
        <v>64</v>
      </c>
      <c r="C188" s="764" t="s">
        <v>65</v>
      </c>
      <c r="D188" s="1116">
        <f t="shared" si="34"/>
        <v>0</v>
      </c>
      <c r="E188" s="728"/>
      <c r="F188" s="53"/>
      <c r="G188" s="53"/>
      <c r="H188" s="771"/>
      <c r="I188" s="813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1253" t="s">
        <v>67</v>
      </c>
      <c r="C191" s="1254"/>
      <c r="D191" s="1255">
        <f t="shared" si="34"/>
        <v>0</v>
      </c>
      <c r="E191" s="1256"/>
      <c r="F191" s="784"/>
      <c r="G191" s="784"/>
      <c r="H191" s="787"/>
      <c r="I191" s="816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1231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791" t="s">
        <v>71</v>
      </c>
      <c r="C194" s="791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1126" t="s">
        <v>75</v>
      </c>
      <c r="C198" s="792" t="s">
        <v>76</v>
      </c>
      <c r="D198" s="1116">
        <f t="shared" si="34"/>
        <v>0</v>
      </c>
      <c r="E198" s="728"/>
      <c r="F198" s="53"/>
      <c r="G198" s="53"/>
      <c r="H198" s="771"/>
      <c r="I198" s="813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794" t="s">
        <v>81</v>
      </c>
      <c r="C201" s="795"/>
      <c r="D201" s="765">
        <f t="shared" si="34"/>
        <v>0</v>
      </c>
      <c r="E201" s="728"/>
      <c r="F201" s="53"/>
      <c r="G201" s="53"/>
      <c r="H201" s="817"/>
      <c r="I201" s="813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1299" t="s">
        <v>4</v>
      </c>
      <c r="C203" s="887"/>
      <c r="D203" s="1255">
        <f t="shared" si="34"/>
        <v>0</v>
      </c>
      <c r="E203" s="1261">
        <f>SUM(E171:E202)</f>
        <v>0</v>
      </c>
      <c r="F203" s="1263">
        <f>SUM(F171:F202)</f>
        <v>0</v>
      </c>
      <c r="G203" s="1263">
        <f>SUM(G171:G202)</f>
        <v>0</v>
      </c>
      <c r="H203" s="1300">
        <f>SUM(H171:H202)</f>
        <v>0</v>
      </c>
      <c r="I203" s="889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1271"/>
      <c r="G204" s="1271" t="s">
        <v>209</v>
      </c>
      <c r="H204" s="1301"/>
      <c r="I204" s="1301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1222" t="s">
        <v>210</v>
      </c>
      <c r="B205" s="1302" t="s">
        <v>211</v>
      </c>
      <c r="C205" s="1303" t="s">
        <v>4</v>
      </c>
      <c r="D205" s="512"/>
      <c r="E205" s="1304"/>
      <c r="F205" s="1164" t="s">
        <v>212</v>
      </c>
      <c r="G205" s="1165"/>
      <c r="H205" s="1165"/>
      <c r="I205" s="1165"/>
      <c r="J205" s="1165"/>
      <c r="K205" s="1165"/>
      <c r="L205" s="1165"/>
      <c r="M205" s="1165"/>
      <c r="N205" s="1165"/>
      <c r="O205" s="1165"/>
      <c r="P205" s="1165"/>
      <c r="Q205" s="1165"/>
      <c r="R205" s="1165"/>
      <c r="S205" s="1165"/>
      <c r="T205" s="1165"/>
      <c r="U205" s="1165"/>
      <c r="V205" s="1165"/>
      <c r="W205" s="1165"/>
      <c r="X205" s="1165"/>
      <c r="Y205" s="1165"/>
      <c r="Z205" s="1165"/>
      <c r="AA205" s="1165"/>
      <c r="AB205" s="1165"/>
      <c r="AC205" s="1165"/>
      <c r="AD205" s="1165"/>
      <c r="AE205" s="1165"/>
      <c r="AF205" s="1165"/>
      <c r="AG205" s="1223"/>
      <c r="AH205" s="1224" t="s">
        <v>213</v>
      </c>
      <c r="AI205" s="515"/>
    </row>
    <row r="206" spans="1:89" x14ac:dyDescent="0.25">
      <c r="A206" s="1222"/>
      <c r="B206" s="516"/>
      <c r="C206" s="517"/>
      <c r="D206" s="518"/>
      <c r="E206" s="422"/>
      <c r="F206" s="1164" t="s">
        <v>21</v>
      </c>
      <c r="G206" s="1166"/>
      <c r="H206" s="1167" t="s">
        <v>22</v>
      </c>
      <c r="I206" s="1209"/>
      <c r="J206" s="1167" t="s">
        <v>23</v>
      </c>
      <c r="K206" s="1209"/>
      <c r="L206" s="1167" t="s">
        <v>24</v>
      </c>
      <c r="M206" s="1209"/>
      <c r="N206" s="1167" t="s">
        <v>25</v>
      </c>
      <c r="O206" s="1209"/>
      <c r="P206" s="1167" t="s">
        <v>26</v>
      </c>
      <c r="Q206" s="1209"/>
      <c r="R206" s="1167" t="s">
        <v>27</v>
      </c>
      <c r="S206" s="1209"/>
      <c r="T206" s="1167" t="s">
        <v>28</v>
      </c>
      <c r="U206" s="1209"/>
      <c r="V206" s="1167" t="s">
        <v>29</v>
      </c>
      <c r="W206" s="1209"/>
      <c r="X206" s="1167" t="s">
        <v>30</v>
      </c>
      <c r="Y206" s="1209"/>
      <c r="Z206" s="1167" t="s">
        <v>31</v>
      </c>
      <c r="AA206" s="1209"/>
      <c r="AB206" s="1167" t="s">
        <v>32</v>
      </c>
      <c r="AC206" s="1209"/>
      <c r="AD206" s="1167" t="s">
        <v>33</v>
      </c>
      <c r="AE206" s="1209"/>
      <c r="AF206" s="1167" t="s">
        <v>214</v>
      </c>
      <c r="AG206" s="1169"/>
      <c r="AH206" s="519"/>
    </row>
    <row r="207" spans="1:89" x14ac:dyDescent="0.25">
      <c r="A207" s="1222"/>
      <c r="B207" s="520"/>
      <c r="C207" s="1225" t="s">
        <v>215</v>
      </c>
      <c r="D207" s="1174" t="s">
        <v>53</v>
      </c>
      <c r="E207" s="1210" t="s">
        <v>52</v>
      </c>
      <c r="F207" s="1226" t="s">
        <v>53</v>
      </c>
      <c r="G207" s="1210" t="s">
        <v>52</v>
      </c>
      <c r="H207" s="1226" t="s">
        <v>53</v>
      </c>
      <c r="I207" s="1210" t="s">
        <v>52</v>
      </c>
      <c r="J207" s="1226" t="s">
        <v>53</v>
      </c>
      <c r="K207" s="1210" t="s">
        <v>52</v>
      </c>
      <c r="L207" s="1226" t="s">
        <v>53</v>
      </c>
      <c r="M207" s="1210" t="s">
        <v>52</v>
      </c>
      <c r="N207" s="1226" t="s">
        <v>53</v>
      </c>
      <c r="O207" s="1210" t="s">
        <v>52</v>
      </c>
      <c r="P207" s="1226" t="s">
        <v>53</v>
      </c>
      <c r="Q207" s="1210" t="s">
        <v>52</v>
      </c>
      <c r="R207" s="1226" t="s">
        <v>53</v>
      </c>
      <c r="S207" s="1210" t="s">
        <v>52</v>
      </c>
      <c r="T207" s="1226" t="s">
        <v>53</v>
      </c>
      <c r="U207" s="1210" t="s">
        <v>52</v>
      </c>
      <c r="V207" s="1226" t="s">
        <v>53</v>
      </c>
      <c r="W207" s="1210" t="s">
        <v>52</v>
      </c>
      <c r="X207" s="1226" t="s">
        <v>53</v>
      </c>
      <c r="Y207" s="1210" t="s">
        <v>52</v>
      </c>
      <c r="Z207" s="1226" t="s">
        <v>53</v>
      </c>
      <c r="AA207" s="1210" t="s">
        <v>52</v>
      </c>
      <c r="AB207" s="1226" t="s">
        <v>53</v>
      </c>
      <c r="AC207" s="1210" t="s">
        <v>52</v>
      </c>
      <c r="AD207" s="1226" t="s">
        <v>53</v>
      </c>
      <c r="AE207" s="1210" t="s">
        <v>52</v>
      </c>
      <c r="AF207" s="1226" t="s">
        <v>53</v>
      </c>
      <c r="AG207" s="1227" t="s">
        <v>52</v>
      </c>
      <c r="AH207" s="524"/>
    </row>
    <row r="208" spans="1:89" ht="15" customHeight="1" x14ac:dyDescent="0.25">
      <c r="A208" s="1228" t="s">
        <v>116</v>
      </c>
      <c r="B208" s="724" t="s">
        <v>216</v>
      </c>
      <c r="C208" s="1305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1230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1230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1230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1306" t="s">
        <v>222</v>
      </c>
      <c r="B214" s="1307" t="s">
        <v>223</v>
      </c>
      <c r="C214" s="1308">
        <f t="shared" si="41"/>
        <v>0</v>
      </c>
      <c r="D214" s="1309">
        <f t="shared" si="38"/>
        <v>0</v>
      </c>
      <c r="E214" s="1310">
        <f t="shared" si="38"/>
        <v>0</v>
      </c>
      <c r="F214" s="1311"/>
      <c r="G214" s="54"/>
      <c r="H214" s="1311"/>
      <c r="I214" s="54"/>
      <c r="J214" s="1311"/>
      <c r="K214" s="54"/>
      <c r="L214" s="1311"/>
      <c r="M214" s="54"/>
      <c r="N214" s="1311"/>
      <c r="O214" s="54"/>
      <c r="P214" s="1311"/>
      <c r="Q214" s="54"/>
      <c r="R214" s="1311"/>
      <c r="S214" s="54"/>
      <c r="T214" s="1311"/>
      <c r="U214" s="54"/>
      <c r="V214" s="1311"/>
      <c r="W214" s="54"/>
      <c r="X214" s="1311"/>
      <c r="Y214" s="54"/>
      <c r="Z214" s="1311"/>
      <c r="AA214" s="54"/>
      <c r="AB214" s="1311"/>
      <c r="AC214" s="54"/>
      <c r="AD214" s="1311"/>
      <c r="AE214" s="54"/>
      <c r="AF214" s="1311"/>
      <c r="AG214" s="65"/>
      <c r="AH214" s="1312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1306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48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E52" xr:uid="{B8B719CD-29E2-4613-A0A5-7414DEF53B6B}">
      <formula1>0</formula1>
      <formula2>9.99999999999999E+37</formula2>
    </dataValidation>
    <dataValidation type="whole" allowBlank="1" showInputMessage="1" showErrorMessage="1" sqref="E153:R168" xr:uid="{A9156189-188F-4301-9E47-A1157CFA95EF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1DA0A231-DC73-42F4-9D87-71D4E660A937}"/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1E91AFCD-C56A-47F6-9F08-215BBF8EED9F}">
      <formula1>0</formula1>
    </dataValidation>
    <dataValidation type="whole" operator="greaterThanOrEqual" allowBlank="1" showInputMessage="1" showErrorMessage="1" sqref="D153:D168 E107:H109 E111:H112 AF11:AI52" xr:uid="{CF5A8E0B-C1E2-4DD2-869E-6554019B4A3C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D75B-0568-4676-9100-114A1C3251F7}">
  <dimension ref="A1:CS24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",[11]NOMBRE!B2, " (",[11]NOMBRE!C2,[11]NOMBRE!D2,[11]NOMBRE!E2,[11]NOMBRE!F2,[11]NOMBRE!G2,")")</f>
        <v>COMUNA: LINARES (07401)</v>
      </c>
    </row>
    <row r="3" spans="1:96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96" x14ac:dyDescent="0.25">
      <c r="A4" s="1" t="str">
        <f>CONCATENATE("MES: ",[11]NOMBRE!B6, " (",[11]NOMBRE!C6,[11]NOMBRE!D6,")")</f>
        <v>MES: OCTUBRE (10)</v>
      </c>
    </row>
    <row r="5" spans="1:96" x14ac:dyDescent="0.25">
      <c r="A5" s="1" t="str">
        <f>CONCATENATE("AÑO: ",[11]NOMBRE!B7)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1313" t="s">
        <v>3</v>
      </c>
      <c r="B9" s="10"/>
      <c r="C9" s="1314"/>
      <c r="D9" s="1315" t="s">
        <v>4</v>
      </c>
      <c r="E9" s="1316" t="s">
        <v>5</v>
      </c>
      <c r="F9" s="1317"/>
      <c r="G9" s="1317"/>
      <c r="H9" s="1317"/>
      <c r="I9" s="1318"/>
      <c r="J9" s="1319" t="s">
        <v>6</v>
      </c>
      <c r="K9" s="1320"/>
      <c r="L9" s="1320"/>
      <c r="M9" s="1320"/>
      <c r="N9" s="1320"/>
      <c r="O9" s="1320"/>
      <c r="P9" s="1320"/>
      <c r="Q9" s="1320"/>
      <c r="R9" s="1320"/>
      <c r="S9" s="1320"/>
      <c r="T9" s="1320"/>
      <c r="U9" s="1320"/>
      <c r="V9" s="1320"/>
      <c r="W9" s="1320"/>
      <c r="X9" s="1321"/>
      <c r="Y9" s="1320" t="s">
        <v>7</v>
      </c>
      <c r="Z9" s="1320"/>
      <c r="AA9" s="1321"/>
      <c r="AB9" s="1322" t="s">
        <v>8</v>
      </c>
      <c r="AC9" s="1323" t="s">
        <v>9</v>
      </c>
      <c r="AD9" s="1323" t="s">
        <v>10</v>
      </c>
      <c r="AE9" s="1324" t="s">
        <v>11</v>
      </c>
      <c r="AF9" s="1317" t="s">
        <v>12</v>
      </c>
      <c r="AG9" s="1318"/>
      <c r="AH9" s="1325" t="s">
        <v>13</v>
      </c>
      <c r="AI9" s="1325" t="s">
        <v>14</v>
      </c>
    </row>
    <row r="10" spans="1:96" s="23" customFormat="1" ht="30" customHeight="1" x14ac:dyDescent="0.15">
      <c r="A10" s="24"/>
      <c r="B10" s="25"/>
      <c r="C10" s="26"/>
      <c r="D10" s="27"/>
      <c r="E10" s="1326" t="s">
        <v>15</v>
      </c>
      <c r="F10" s="1327" t="s">
        <v>16</v>
      </c>
      <c r="G10" s="1327" t="s">
        <v>17</v>
      </c>
      <c r="H10" s="1328" t="s">
        <v>18</v>
      </c>
      <c r="I10" s="1329" t="s">
        <v>19</v>
      </c>
      <c r="J10" s="1330" t="s">
        <v>20</v>
      </c>
      <c r="K10" s="1328" t="s">
        <v>21</v>
      </c>
      <c r="L10" s="1328" t="s">
        <v>22</v>
      </c>
      <c r="M10" s="1328" t="s">
        <v>23</v>
      </c>
      <c r="N10" s="1328" t="s">
        <v>24</v>
      </c>
      <c r="O10" s="1328" t="s">
        <v>25</v>
      </c>
      <c r="P10" s="1328" t="s">
        <v>26</v>
      </c>
      <c r="Q10" s="1328" t="s">
        <v>27</v>
      </c>
      <c r="R10" s="1328" t="s">
        <v>28</v>
      </c>
      <c r="S10" s="1328" t="s">
        <v>29</v>
      </c>
      <c r="T10" s="1328" t="s">
        <v>30</v>
      </c>
      <c r="U10" s="1328" t="s">
        <v>31</v>
      </c>
      <c r="V10" s="1328" t="s">
        <v>32</v>
      </c>
      <c r="W10" s="1328" t="s">
        <v>33</v>
      </c>
      <c r="X10" s="1331" t="s">
        <v>34</v>
      </c>
      <c r="Y10" s="1332" t="s">
        <v>35</v>
      </c>
      <c r="Z10" s="1333" t="s">
        <v>36</v>
      </c>
      <c r="AA10" s="1331" t="s">
        <v>37</v>
      </c>
      <c r="AB10" s="36"/>
      <c r="AC10" s="37"/>
      <c r="AD10" s="37"/>
      <c r="AE10" s="38"/>
      <c r="AF10" s="1330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1334" t="s">
        <v>40</v>
      </c>
      <c r="B11" s="1335" t="s">
        <v>41</v>
      </c>
      <c r="C11" s="1336"/>
      <c r="D11" s="1337">
        <f>SUM(E11:G11)</f>
        <v>0</v>
      </c>
      <c r="E11" s="1338"/>
      <c r="F11" s="1339"/>
      <c r="G11" s="1339"/>
      <c r="H11" s="1340"/>
      <c r="I11" s="1341"/>
      <c r="J11" s="1340"/>
      <c r="K11" s="1342"/>
      <c r="L11" s="1342"/>
      <c r="M11" s="1343"/>
      <c r="N11" s="1343"/>
      <c r="O11" s="1343"/>
      <c r="P11" s="1343"/>
      <c r="Q11" s="1343"/>
      <c r="R11" s="1343"/>
      <c r="S11" s="1343"/>
      <c r="T11" s="1343"/>
      <c r="U11" s="1343"/>
      <c r="V11" s="1343"/>
      <c r="W11" s="1343"/>
      <c r="X11" s="1343"/>
      <c r="Y11" s="1344"/>
      <c r="Z11" s="1342"/>
      <c r="AA11" s="1345"/>
      <c r="AB11" s="1346"/>
      <c r="AC11" s="53"/>
      <c r="AD11" s="53"/>
      <c r="AE11" s="54"/>
      <c r="AF11" s="1311"/>
      <c r="AG11" s="1312"/>
      <c r="AH11" s="1312"/>
      <c r="AI11" s="1312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1334" t="s">
        <v>42</v>
      </c>
      <c r="C12" s="1347" t="s">
        <v>43</v>
      </c>
      <c r="D12" s="1348">
        <f>SUM(E12:X12)</f>
        <v>0</v>
      </c>
      <c r="E12" s="1311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1349"/>
      <c r="Z12" s="66"/>
      <c r="AA12" s="67"/>
      <c r="AB12" s="1350"/>
      <c r="AC12" s="53"/>
      <c r="AD12" s="53"/>
      <c r="AE12" s="54"/>
      <c r="AF12" s="1311"/>
      <c r="AG12" s="1312"/>
      <c r="AH12" s="1312"/>
      <c r="AI12" s="1312"/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s="79"/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s="86"/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s="98"/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s="79"/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s="86"/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s="86"/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s="117"/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1351" t="s">
        <v>51</v>
      </c>
      <c r="C20" s="1352" t="s">
        <v>52</v>
      </c>
      <c r="D20" s="1348">
        <f t="shared" si="13"/>
        <v>0</v>
      </c>
      <c r="E20" s="125"/>
      <c r="F20" s="126"/>
      <c r="G20" s="126"/>
      <c r="H20" s="126"/>
      <c r="I20" s="127"/>
      <c r="J20" s="1353"/>
      <c r="K20" s="53"/>
      <c r="L20" s="53"/>
      <c r="M20" s="1354"/>
      <c r="N20" s="1354"/>
      <c r="O20" s="1354"/>
      <c r="P20" s="1354"/>
      <c r="Q20" s="1354"/>
      <c r="R20" s="1354"/>
      <c r="S20" s="1354"/>
      <c r="T20" s="1354"/>
      <c r="U20" s="1354"/>
      <c r="V20" s="1354"/>
      <c r="W20" s="1354"/>
      <c r="X20" s="1354"/>
      <c r="Y20" s="1350"/>
      <c r="Z20" s="53"/>
      <c r="AA20" s="65"/>
      <c r="AB20" s="1350"/>
      <c r="AC20" s="53"/>
      <c r="AD20" s="53"/>
      <c r="AE20" s="54"/>
      <c r="AF20" s="1311"/>
      <c r="AG20" s="1312"/>
      <c r="AH20" s="1312"/>
      <c r="AI20" s="1312"/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s="117"/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1354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s="79"/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5</v>
      </c>
      <c r="E23" s="125"/>
      <c r="F23" s="126"/>
      <c r="G23" s="126"/>
      <c r="H23" s="126"/>
      <c r="I23" s="127"/>
      <c r="J23" s="138"/>
      <c r="K23" s="139"/>
      <c r="L23" s="139"/>
      <c r="M23" s="139">
        <v>3</v>
      </c>
      <c r="N23" s="139">
        <v>1</v>
      </c>
      <c r="O23" s="139">
        <v>1</v>
      </c>
      <c r="P23" s="139"/>
      <c r="Q23" s="139"/>
      <c r="R23" s="139"/>
      <c r="S23" s="139"/>
      <c r="T23" s="140"/>
      <c r="U23" s="140"/>
      <c r="V23" s="140"/>
      <c r="W23" s="140"/>
      <c r="X23" s="140"/>
      <c r="Y23" s="141">
        <v>5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s="145"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1315" t="s">
        <v>56</v>
      </c>
      <c r="C24" s="1355" t="s">
        <v>57</v>
      </c>
      <c r="D24" s="1337">
        <f>SUM(J24:S24)</f>
        <v>2</v>
      </c>
      <c r="E24" s="1356"/>
      <c r="F24" s="149"/>
      <c r="G24" s="149"/>
      <c r="H24" s="149"/>
      <c r="I24" s="1357"/>
      <c r="J24" s="1353"/>
      <c r="K24" s="1339"/>
      <c r="L24" s="1339"/>
      <c r="M24" s="1339">
        <v>2</v>
      </c>
      <c r="N24" s="1339">
        <v>0</v>
      </c>
      <c r="O24" s="1339">
        <v>0</v>
      </c>
      <c r="P24" s="1339"/>
      <c r="Q24" s="1339"/>
      <c r="R24" s="1339"/>
      <c r="S24" s="1339"/>
      <c r="T24" s="1358"/>
      <c r="U24" s="1358"/>
      <c r="V24" s="1358"/>
      <c r="W24" s="1358"/>
      <c r="X24" s="1358"/>
      <c r="Y24" s="1350">
        <v>2</v>
      </c>
      <c r="Z24" s="53">
        <v>0</v>
      </c>
      <c r="AA24" s="1359">
        <v>0</v>
      </c>
      <c r="AB24" s="1350">
        <v>0</v>
      </c>
      <c r="AC24" s="53">
        <v>0</v>
      </c>
      <c r="AD24" s="53">
        <v>0</v>
      </c>
      <c r="AE24" s="152"/>
      <c r="AF24" s="1311">
        <v>0</v>
      </c>
      <c r="AG24" s="1312">
        <v>0</v>
      </c>
      <c r="AH24" s="1312">
        <v>0</v>
      </c>
      <c r="AI24" s="1312"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3</v>
      </c>
      <c r="E25" s="154"/>
      <c r="F25" s="155"/>
      <c r="G25" s="155"/>
      <c r="H25" s="155"/>
      <c r="I25" s="156"/>
      <c r="J25" s="118"/>
      <c r="K25" s="116"/>
      <c r="L25" s="116"/>
      <c r="M25" s="116">
        <v>1</v>
      </c>
      <c r="N25" s="116">
        <v>1</v>
      </c>
      <c r="O25" s="116">
        <v>1</v>
      </c>
      <c r="P25" s="116"/>
      <c r="Q25" s="116"/>
      <c r="R25" s="116"/>
      <c r="S25" s="116"/>
      <c r="T25" s="157"/>
      <c r="U25" s="157"/>
      <c r="V25" s="157"/>
      <c r="W25" s="157"/>
      <c r="X25" s="157"/>
      <c r="Y25" s="158">
        <v>3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s="117"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s="98"/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1351" t="s">
        <v>60</v>
      </c>
      <c r="C27" s="1360" t="s">
        <v>61</v>
      </c>
      <c r="D27" s="1337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1350"/>
      <c r="AC27" s="53"/>
      <c r="AD27" s="53"/>
      <c r="AE27" s="172"/>
      <c r="AF27" s="1311"/>
      <c r="AG27" s="1312"/>
      <c r="AH27" s="1312"/>
      <c r="AI27" s="1312"/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s="86"/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s="98"/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1351" t="s">
        <v>64</v>
      </c>
      <c r="C30" s="1347" t="s">
        <v>65</v>
      </c>
      <c r="D30" s="1348">
        <f>SUM(E30:H30)</f>
        <v>0</v>
      </c>
      <c r="E30" s="1311"/>
      <c r="F30" s="53"/>
      <c r="G30" s="53"/>
      <c r="H30" s="53"/>
      <c r="I30" s="1357"/>
      <c r="J30" s="1361"/>
      <c r="K30" s="149"/>
      <c r="L30" s="149"/>
      <c r="M30" s="1358"/>
      <c r="N30" s="1358"/>
      <c r="O30" s="1358"/>
      <c r="P30" s="1358"/>
      <c r="Q30" s="1358"/>
      <c r="R30" s="1358"/>
      <c r="S30" s="1358"/>
      <c r="T30" s="1358"/>
      <c r="U30" s="1358"/>
      <c r="V30" s="1358"/>
      <c r="W30" s="1358"/>
      <c r="X30" s="1358"/>
      <c r="Y30" s="1362"/>
      <c r="Z30" s="1342"/>
      <c r="AA30" s="1345"/>
      <c r="AB30" s="1350"/>
      <c r="AC30" s="53"/>
      <c r="AD30" s="53"/>
      <c r="AE30" s="54"/>
      <c r="AF30" s="1311"/>
      <c r="AG30" s="1312"/>
      <c r="AH30" s="1312"/>
      <c r="AI30" s="1312"/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s="86"/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s="117"/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1363" t="s">
        <v>67</v>
      </c>
      <c r="C33" s="1364"/>
      <c r="D33" s="1365">
        <f>SUM(E33:X33)</f>
        <v>0</v>
      </c>
      <c r="E33" s="1366"/>
      <c r="F33" s="1367"/>
      <c r="G33" s="1367"/>
      <c r="H33" s="1367"/>
      <c r="I33" s="1368"/>
      <c r="J33" s="1369"/>
      <c r="K33" s="1367"/>
      <c r="L33" s="1367"/>
      <c r="M33" s="1370"/>
      <c r="N33" s="1370"/>
      <c r="O33" s="1370"/>
      <c r="P33" s="1370"/>
      <c r="Q33" s="1370"/>
      <c r="R33" s="1370"/>
      <c r="S33" s="1370"/>
      <c r="T33" s="1370"/>
      <c r="U33" s="1370"/>
      <c r="V33" s="1370"/>
      <c r="W33" s="1370"/>
      <c r="X33" s="1370"/>
      <c r="Y33" s="1371"/>
      <c r="Z33" s="1367"/>
      <c r="AA33" s="1372"/>
      <c r="AB33" s="1371"/>
      <c r="AC33" s="1367"/>
      <c r="AD33" s="1367"/>
      <c r="AE33" s="1373"/>
      <c r="AF33" s="1366"/>
      <c r="AG33" s="1368"/>
      <c r="AH33" s="1368"/>
      <c r="AI33" s="1368"/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s="79"/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1306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s="86"/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1374" t="s">
        <v>71</v>
      </c>
      <c r="C36" s="1374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s="86"/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s="86"/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s="86"/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s="145"/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1351" t="s">
        <v>75</v>
      </c>
      <c r="C40" s="1375" t="s">
        <v>76</v>
      </c>
      <c r="D40" s="1348">
        <f>SUM(U40:X40)</f>
        <v>0</v>
      </c>
      <c r="E40" s="1356"/>
      <c r="F40" s="149"/>
      <c r="G40" s="149"/>
      <c r="H40" s="149"/>
      <c r="I40" s="1357"/>
      <c r="J40" s="1361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354"/>
      <c r="V40" s="1354"/>
      <c r="W40" s="1354"/>
      <c r="X40" s="1354"/>
      <c r="Y40" s="1376"/>
      <c r="Z40" s="149"/>
      <c r="AA40" s="206"/>
      <c r="AB40" s="85"/>
      <c r="AC40" s="82"/>
      <c r="AD40" s="82"/>
      <c r="AE40" s="83"/>
      <c r="AF40" s="81"/>
      <c r="AG40" s="86"/>
      <c r="AH40" s="86"/>
      <c r="AI40" s="86"/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s="86"/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s="86"/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s="86"/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s="220"/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1377" t="s">
        <v>81</v>
      </c>
      <c r="C45" s="1378"/>
      <c r="D45" s="1348">
        <f>SUM(E45:X45)</f>
        <v>0</v>
      </c>
      <c r="E45" s="1311"/>
      <c r="F45" s="53"/>
      <c r="G45" s="53"/>
      <c r="H45" s="53"/>
      <c r="I45" s="1312"/>
      <c r="J45" s="1353"/>
      <c r="K45" s="53"/>
      <c r="L45" s="53"/>
      <c r="M45" s="1354"/>
      <c r="N45" s="1354"/>
      <c r="O45" s="1354"/>
      <c r="P45" s="1354"/>
      <c r="Q45" s="1354"/>
      <c r="R45" s="1354"/>
      <c r="S45" s="1354"/>
      <c r="T45" s="1354"/>
      <c r="U45" s="1354"/>
      <c r="V45" s="1354"/>
      <c r="W45" s="1354"/>
      <c r="X45" s="1354"/>
      <c r="Y45" s="1376"/>
      <c r="Z45" s="149"/>
      <c r="AA45" s="206"/>
      <c r="AB45" s="1350"/>
      <c r="AC45" s="53"/>
      <c r="AD45" s="53"/>
      <c r="AE45" s="54"/>
      <c r="AF45" s="1311"/>
      <c r="AG45" s="1312"/>
      <c r="AH45" s="1312"/>
      <c r="AI45" s="1312"/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s="117"/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1379" t="s">
        <v>83</v>
      </c>
      <c r="C47" s="1380" t="s">
        <v>84</v>
      </c>
      <c r="D47" s="70">
        <f>SUM(K47:X47)</f>
        <v>0</v>
      </c>
      <c r="E47" s="1356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376"/>
      <c r="Z47" s="149"/>
      <c r="AA47" s="206"/>
      <c r="AB47" s="1350"/>
      <c r="AC47" s="53"/>
      <c r="AD47" s="53"/>
      <c r="AE47" s="54"/>
      <c r="AF47" s="1311"/>
      <c r="AG47" s="1312"/>
      <c r="AH47" s="1312"/>
      <c r="AI47" s="1312"/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s="86"/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s="86"/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s="117"/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1379" t="s">
        <v>88</v>
      </c>
      <c r="C51" s="1352" t="s">
        <v>52</v>
      </c>
      <c r="D51" s="1348">
        <f>SUM(E51:X51)</f>
        <v>0</v>
      </c>
      <c r="E51" s="1311"/>
      <c r="F51" s="53"/>
      <c r="G51" s="53"/>
      <c r="H51" s="53"/>
      <c r="I51" s="1312"/>
      <c r="J51" s="1311"/>
      <c r="K51" s="53"/>
      <c r="L51" s="53"/>
      <c r="M51" s="1354"/>
      <c r="N51" s="1354"/>
      <c r="O51" s="1354"/>
      <c r="P51" s="1354"/>
      <c r="Q51" s="1354"/>
      <c r="R51" s="1354"/>
      <c r="S51" s="1354"/>
      <c r="T51" s="1354"/>
      <c r="U51" s="1354"/>
      <c r="V51" s="1354"/>
      <c r="W51" s="1354"/>
      <c r="X51" s="65"/>
      <c r="Y51" s="85"/>
      <c r="Z51" s="82"/>
      <c r="AA51" s="74"/>
      <c r="AB51" s="1381"/>
      <c r="AC51" s="53"/>
      <c r="AD51" s="53"/>
      <c r="AE51" s="54"/>
      <c r="AF51" s="1311"/>
      <c r="AG51" s="1312"/>
      <c r="AH51" s="1312"/>
      <c r="AI51" s="1312"/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20"/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1382" t="s">
        <v>4</v>
      </c>
      <c r="C53" s="1383"/>
      <c r="D53" s="1365">
        <f>SUM(E53:X53)</f>
        <v>10</v>
      </c>
      <c r="E53" s="1384">
        <f>SUM(E11:E52)</f>
        <v>0</v>
      </c>
      <c r="F53" s="1385">
        <f t="shared" ref="F53:AI53" si="16">SUM(F11:F52)</f>
        <v>0</v>
      </c>
      <c r="G53" s="1385">
        <f t="shared" si="16"/>
        <v>0</v>
      </c>
      <c r="H53" s="1385">
        <f t="shared" si="16"/>
        <v>0</v>
      </c>
      <c r="I53" s="1386">
        <f>SUM(I11:I52)</f>
        <v>0</v>
      </c>
      <c r="J53" s="1387">
        <f t="shared" si="16"/>
        <v>0</v>
      </c>
      <c r="K53" s="1385">
        <f t="shared" si="16"/>
        <v>0</v>
      </c>
      <c r="L53" s="1385">
        <f t="shared" si="16"/>
        <v>0</v>
      </c>
      <c r="M53" s="1388">
        <f t="shared" si="16"/>
        <v>6</v>
      </c>
      <c r="N53" s="1388">
        <f t="shared" si="16"/>
        <v>2</v>
      </c>
      <c r="O53" s="1388">
        <f t="shared" si="16"/>
        <v>2</v>
      </c>
      <c r="P53" s="1388">
        <f t="shared" si="16"/>
        <v>0</v>
      </c>
      <c r="Q53" s="1388">
        <f t="shared" si="16"/>
        <v>0</v>
      </c>
      <c r="R53" s="1388">
        <f t="shared" si="16"/>
        <v>0</v>
      </c>
      <c r="S53" s="1388">
        <f t="shared" si="16"/>
        <v>0</v>
      </c>
      <c r="T53" s="1388">
        <f t="shared" si="16"/>
        <v>0</v>
      </c>
      <c r="U53" s="1388">
        <f t="shared" si="16"/>
        <v>0</v>
      </c>
      <c r="V53" s="1388">
        <f t="shared" si="16"/>
        <v>0</v>
      </c>
      <c r="W53" s="1388">
        <f t="shared" si="16"/>
        <v>0</v>
      </c>
      <c r="X53" s="1388">
        <f t="shared" si="16"/>
        <v>0</v>
      </c>
      <c r="Y53" s="1389">
        <f t="shared" si="16"/>
        <v>10</v>
      </c>
      <c r="Z53" s="1385">
        <f t="shared" si="16"/>
        <v>0</v>
      </c>
      <c r="AA53" s="1390">
        <f t="shared" si="16"/>
        <v>0</v>
      </c>
      <c r="AB53" s="1389">
        <f t="shared" si="16"/>
        <v>0</v>
      </c>
      <c r="AC53" s="248">
        <f>SUM(AC11:AC52)</f>
        <v>0</v>
      </c>
      <c r="AD53" s="1385">
        <f t="shared" si="16"/>
        <v>0</v>
      </c>
      <c r="AE53" s="1391">
        <f t="shared" si="16"/>
        <v>0</v>
      </c>
      <c r="AF53" s="1384">
        <f t="shared" si="16"/>
        <v>0</v>
      </c>
      <c r="AG53" s="1386">
        <f>SUM(AG11:AG52)</f>
        <v>0</v>
      </c>
      <c r="AH53" s="1386">
        <f t="shared" ref="AH53" si="17">SUM(AH11:AH52)</f>
        <v>0</v>
      </c>
      <c r="AI53" s="1386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1316" t="s">
        <v>3</v>
      </c>
      <c r="B55" s="1317"/>
      <c r="C55" s="1318"/>
      <c r="D55" s="1392" t="s">
        <v>4</v>
      </c>
      <c r="E55" s="1326" t="s">
        <v>90</v>
      </c>
      <c r="F55" s="1328" t="s">
        <v>91</v>
      </c>
      <c r="G55" s="1328" t="s">
        <v>92</v>
      </c>
      <c r="H55" s="1331" t="s">
        <v>93</v>
      </c>
      <c r="I55" s="1393" t="s">
        <v>94</v>
      </c>
    </row>
    <row r="56" spans="1:96" ht="15" customHeight="1" x14ac:dyDescent="0.25">
      <c r="A56" s="1314" t="s">
        <v>40</v>
      </c>
      <c r="B56" s="1335" t="s">
        <v>41</v>
      </c>
      <c r="C56" s="1336"/>
      <c r="D56" s="1337">
        <f t="shared" ref="D56:D91" si="18">SUM(E56:H56)</f>
        <v>0</v>
      </c>
      <c r="E56" s="1338"/>
      <c r="F56" s="1339"/>
      <c r="G56" s="1339"/>
      <c r="H56" s="1394"/>
      <c r="I56" s="1395"/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1334" t="s">
        <v>42</v>
      </c>
      <c r="C57" s="1347" t="s">
        <v>43</v>
      </c>
      <c r="D57" s="1337">
        <f t="shared" si="18"/>
        <v>0</v>
      </c>
      <c r="E57" s="1311"/>
      <c r="F57" s="53"/>
      <c r="G57" s="53"/>
      <c r="H57" s="1354"/>
      <c r="I57" s="1396"/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81"/>
      <c r="F59" s="82"/>
      <c r="G59" s="82"/>
      <c r="H59" s="110"/>
      <c r="I59" s="258"/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90"/>
      <c r="F60" s="91"/>
      <c r="G60" s="91"/>
      <c r="H60" s="225"/>
      <c r="I60" s="259"/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71"/>
      <c r="F61" s="72"/>
      <c r="G61" s="72"/>
      <c r="H61" s="103"/>
      <c r="I61" s="260"/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81"/>
      <c r="F62" s="82"/>
      <c r="G62" s="82"/>
      <c r="H62" s="110"/>
      <c r="I62" s="258"/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81"/>
      <c r="F63" s="82"/>
      <c r="G63" s="82"/>
      <c r="H63" s="110"/>
      <c r="I63" s="258"/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144"/>
      <c r="F64" s="139"/>
      <c r="G64" s="139"/>
      <c r="H64" s="203"/>
      <c r="I64" s="261"/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1315" t="s">
        <v>95</v>
      </c>
      <c r="C65" s="1397" t="s">
        <v>96</v>
      </c>
      <c r="D65" s="1337">
        <f t="shared" si="18"/>
        <v>0</v>
      </c>
      <c r="E65" s="1311"/>
      <c r="F65" s="53"/>
      <c r="G65" s="53"/>
      <c r="H65" s="1354"/>
      <c r="I65" s="1396"/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219"/>
      <c r="F67" s="217"/>
      <c r="G67" s="217"/>
      <c r="H67" s="215"/>
      <c r="I67" s="265"/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5</v>
      </c>
      <c r="E68" s="144">
        <v>5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1398" t="s">
        <v>56</v>
      </c>
      <c r="C69" s="1355" t="s">
        <v>57</v>
      </c>
      <c r="D69" s="1348">
        <f t="shared" si="18"/>
        <v>2</v>
      </c>
      <c r="E69" s="1311">
        <v>2</v>
      </c>
      <c r="F69" s="53">
        <v>0</v>
      </c>
      <c r="G69" s="53">
        <v>0</v>
      </c>
      <c r="H69" s="1354">
        <v>0</v>
      </c>
      <c r="I69" s="1396"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1398"/>
      <c r="C70" s="153" t="s">
        <v>58</v>
      </c>
      <c r="D70" s="114">
        <f t="shared" si="18"/>
        <v>3</v>
      </c>
      <c r="E70" s="115">
        <v>3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219"/>
      <c r="F71" s="217"/>
      <c r="G71" s="217"/>
      <c r="H71" s="215"/>
      <c r="I71" s="265"/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1351" t="s">
        <v>60</v>
      </c>
      <c r="C72" s="1360" t="s">
        <v>61</v>
      </c>
      <c r="D72" s="1348">
        <f t="shared" si="18"/>
        <v>0</v>
      </c>
      <c r="E72" s="1353"/>
      <c r="F72" s="53"/>
      <c r="G72" s="53"/>
      <c r="H72" s="1354"/>
      <c r="I72" s="1396"/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109"/>
      <c r="F73" s="82"/>
      <c r="G73" s="82"/>
      <c r="H73" s="110"/>
      <c r="I73" s="258"/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118"/>
      <c r="F74" s="116"/>
      <c r="G74" s="116"/>
      <c r="H74" s="119"/>
      <c r="I74" s="264"/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1351" t="s">
        <v>64</v>
      </c>
      <c r="C75" s="1347" t="s">
        <v>65</v>
      </c>
      <c r="D75" s="1337">
        <f t="shared" si="18"/>
        <v>0</v>
      </c>
      <c r="E75" s="1311"/>
      <c r="F75" s="53"/>
      <c r="G75" s="53"/>
      <c r="H75" s="1354"/>
      <c r="I75" s="1396"/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81"/>
      <c r="F76" s="82"/>
      <c r="G76" s="82"/>
      <c r="H76" s="110"/>
      <c r="I76" s="258"/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115"/>
      <c r="F77" s="116"/>
      <c r="G77" s="116"/>
      <c r="H77" s="119"/>
      <c r="I77" s="264"/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1363" t="s">
        <v>67</v>
      </c>
      <c r="C78" s="1364"/>
      <c r="D78" s="1365">
        <f t="shared" si="18"/>
        <v>0</v>
      </c>
      <c r="E78" s="1366"/>
      <c r="F78" s="1367"/>
      <c r="G78" s="1367"/>
      <c r="H78" s="1370"/>
      <c r="I78" s="1399"/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71"/>
      <c r="F79" s="72"/>
      <c r="G79" s="72"/>
      <c r="H79" s="103"/>
      <c r="I79" s="260"/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1306"/>
      <c r="C80" s="88" t="s">
        <v>70</v>
      </c>
      <c r="D80" s="137">
        <f t="shared" si="18"/>
        <v>0</v>
      </c>
      <c r="E80" s="81"/>
      <c r="F80" s="82"/>
      <c r="G80" s="82"/>
      <c r="H80" s="110"/>
      <c r="I80" s="258"/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1374" t="s">
        <v>71</v>
      </c>
      <c r="C81" s="1374"/>
      <c r="D81" s="137">
        <f t="shared" si="18"/>
        <v>0</v>
      </c>
      <c r="E81" s="81"/>
      <c r="F81" s="82"/>
      <c r="G81" s="82"/>
      <c r="H81" s="110"/>
      <c r="I81" s="258"/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144"/>
      <c r="F83" s="139"/>
      <c r="G83" s="139"/>
      <c r="H83" s="203"/>
      <c r="I83" s="261"/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144"/>
      <c r="F84" s="139"/>
      <c r="G84" s="139"/>
      <c r="H84" s="203"/>
      <c r="I84" s="261"/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1351" t="s">
        <v>75</v>
      </c>
      <c r="C85" s="1375" t="s">
        <v>76</v>
      </c>
      <c r="D85" s="1337">
        <f t="shared" si="18"/>
        <v>0</v>
      </c>
      <c r="E85" s="1311"/>
      <c r="F85" s="53"/>
      <c r="G85" s="53"/>
      <c r="H85" s="1354"/>
      <c r="I85" s="1396"/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81"/>
      <c r="F86" s="82"/>
      <c r="G86" s="82"/>
      <c r="H86" s="110"/>
      <c r="I86" s="258"/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144"/>
      <c r="F87" s="139"/>
      <c r="G87" s="139"/>
      <c r="H87" s="203"/>
      <c r="I87" s="261"/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144"/>
      <c r="F88" s="139"/>
      <c r="G88" s="139"/>
      <c r="H88" s="203"/>
      <c r="I88" s="261"/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144"/>
      <c r="F89" s="139"/>
      <c r="G89" s="139"/>
      <c r="H89" s="203"/>
      <c r="I89" s="261"/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1377" t="s">
        <v>81</v>
      </c>
      <c r="C90" s="1378"/>
      <c r="D90" s="1348">
        <f t="shared" si="18"/>
        <v>0</v>
      </c>
      <c r="E90" s="1311"/>
      <c r="F90" s="53"/>
      <c r="G90" s="53"/>
      <c r="H90" s="1400"/>
      <c r="I90" s="1396"/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90"/>
      <c r="F91" s="91"/>
      <c r="G91" s="91"/>
      <c r="H91" s="272"/>
      <c r="I91" s="259"/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1379" t="s">
        <v>83</v>
      </c>
      <c r="C92" s="1380" t="s">
        <v>84</v>
      </c>
      <c r="D92" s="1348">
        <f>SUM(E92:H92)</f>
        <v>0</v>
      </c>
      <c r="E92" s="1311"/>
      <c r="F92" s="53"/>
      <c r="G92" s="53"/>
      <c r="H92" s="1400"/>
      <c r="I92" s="1396"/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1401" t="s">
        <v>88</v>
      </c>
      <c r="C96" s="1397" t="s">
        <v>96</v>
      </c>
      <c r="D96" s="1348">
        <f t="shared" ref="D96:D97" si="22">SUM(E96:H96)</f>
        <v>0</v>
      </c>
      <c r="E96" s="1311"/>
      <c r="F96" s="1353"/>
      <c r="G96" s="1353"/>
      <c r="H96" s="1400"/>
      <c r="I96" s="1396"/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115"/>
      <c r="F97" s="118"/>
      <c r="G97" s="118"/>
      <c r="H97" s="276"/>
      <c r="I97" s="264"/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1402" t="s">
        <v>4</v>
      </c>
      <c r="C98" s="1403"/>
      <c r="D98" s="1365">
        <f>SUM(E98:H98)</f>
        <v>10</v>
      </c>
      <c r="E98" s="1384">
        <f>SUM(E56:E97)</f>
        <v>10</v>
      </c>
      <c r="F98" s="1384">
        <f t="shared" ref="F98:I98" si="23">SUM(F56:F97)</f>
        <v>0</v>
      </c>
      <c r="G98" s="1384">
        <f t="shared" si="23"/>
        <v>0</v>
      </c>
      <c r="H98" s="1384">
        <f t="shared" si="23"/>
        <v>0</v>
      </c>
      <c r="I98" s="1384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1316" t="s">
        <v>98</v>
      </c>
      <c r="B100" s="1317"/>
      <c r="C100" s="1318"/>
      <c r="D100" s="1392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1404" t="s">
        <v>100</v>
      </c>
      <c r="B101" s="1405"/>
      <c r="C101" s="1406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1407" t="s">
        <v>103</v>
      </c>
      <c r="B104" s="1408"/>
      <c r="C104" s="1409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1314"/>
      <c r="D105" s="298" t="s">
        <v>105</v>
      </c>
      <c r="E105" s="1398" t="s">
        <v>106</v>
      </c>
      <c r="F105" s="1398"/>
      <c r="G105" s="1410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1411" t="s">
        <v>108</v>
      </c>
      <c r="F106" s="1412" t="s">
        <v>109</v>
      </c>
      <c r="G106" s="1413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1414" t="s">
        <v>111</v>
      </c>
      <c r="B107" s="1415"/>
      <c r="C107" s="1416"/>
      <c r="D107" s="1417">
        <f>SUM(E107:G107)</f>
        <v>0</v>
      </c>
      <c r="E107" s="1418"/>
      <c r="F107" s="311"/>
      <c r="G107" s="1419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1420" t="s">
        <v>114</v>
      </c>
      <c r="B110" s="1421"/>
      <c r="C110" s="1421"/>
      <c r="D110" s="1421"/>
      <c r="E110" s="1421"/>
      <c r="F110" s="1421"/>
      <c r="G110" s="1422"/>
      <c r="H110" s="1423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1424" t="s">
        <v>115</v>
      </c>
      <c r="B111" s="1425"/>
      <c r="C111" s="1426"/>
      <c r="D111" s="336">
        <f>SUM(E111:G111)</f>
        <v>0</v>
      </c>
      <c r="E111" s="1418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1407" t="s">
        <v>117</v>
      </c>
      <c r="B113" s="1408"/>
      <c r="C113" s="1409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1313" t="s">
        <v>118</v>
      </c>
      <c r="B114" s="10"/>
      <c r="C114" s="1314"/>
      <c r="D114" s="1398" t="s">
        <v>105</v>
      </c>
      <c r="E114" s="1318" t="s">
        <v>107</v>
      </c>
      <c r="F114" s="1316" t="s">
        <v>119</v>
      </c>
      <c r="G114" s="1318"/>
      <c r="H114" s="1427" t="s">
        <v>6</v>
      </c>
      <c r="I114" s="1428"/>
      <c r="J114" s="1428"/>
      <c r="K114" s="1428"/>
      <c r="L114" s="1428"/>
      <c r="M114" s="1428"/>
      <c r="N114" s="1428"/>
      <c r="O114" s="1428"/>
      <c r="P114" s="1428"/>
      <c r="Q114" s="1428"/>
      <c r="R114" s="1428"/>
      <c r="S114" s="1428"/>
      <c r="T114" s="1428"/>
      <c r="U114" s="1429"/>
      <c r="V114" s="1430" t="s">
        <v>7</v>
      </c>
      <c r="W114" s="1314" t="s">
        <v>120</v>
      </c>
    </row>
    <row r="115" spans="1:91" s="23" customFormat="1" ht="23.25" customHeight="1" x14ac:dyDescent="0.15">
      <c r="A115" s="24"/>
      <c r="B115" s="25"/>
      <c r="C115" s="26"/>
      <c r="D115" s="1398"/>
      <c r="E115" s="1318"/>
      <c r="F115" s="1330" t="s">
        <v>121</v>
      </c>
      <c r="G115" s="1329" t="s">
        <v>16</v>
      </c>
      <c r="H115" s="1332" t="s">
        <v>122</v>
      </c>
      <c r="I115" s="1328" t="s">
        <v>123</v>
      </c>
      <c r="J115" s="1431" t="s">
        <v>124</v>
      </c>
      <c r="K115" s="1431" t="s">
        <v>20</v>
      </c>
      <c r="L115" s="1431" t="s">
        <v>21</v>
      </c>
      <c r="M115" s="1431" t="s">
        <v>22</v>
      </c>
      <c r="N115" s="1431" t="s">
        <v>23</v>
      </c>
      <c r="O115" s="1431" t="s">
        <v>24</v>
      </c>
      <c r="P115" s="1431" t="s">
        <v>25</v>
      </c>
      <c r="Q115" s="1431" t="s">
        <v>26</v>
      </c>
      <c r="R115" s="1431" t="s">
        <v>27</v>
      </c>
      <c r="S115" s="1431" t="s">
        <v>28</v>
      </c>
      <c r="T115" s="1431" t="s">
        <v>29</v>
      </c>
      <c r="U115" s="1432" t="s">
        <v>30</v>
      </c>
      <c r="V115" s="349"/>
      <c r="W115" s="26"/>
    </row>
    <row r="116" spans="1:91" s="23" customFormat="1" ht="15" customHeight="1" x14ac:dyDescent="0.15">
      <c r="A116" s="1433" t="s">
        <v>125</v>
      </c>
      <c r="B116" s="1434"/>
      <c r="C116" s="1435"/>
      <c r="D116" s="1436"/>
      <c r="E116" s="1437">
        <f>+F116+G116+H116+I116+J116+K116+L116+M116+N116+O116+P116+Q116+R116+S116+T116+U116</f>
        <v>0</v>
      </c>
      <c r="F116" s="1418"/>
      <c r="G116" s="1438"/>
      <c r="H116" s="1439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1440"/>
      <c r="W116" s="1438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1407" t="s">
        <v>128</v>
      </c>
      <c r="B119" s="1409"/>
      <c r="C119" s="1409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1314"/>
      <c r="D120" s="1398" t="s">
        <v>130</v>
      </c>
      <c r="E120" s="1319" t="s">
        <v>6</v>
      </c>
      <c r="F120" s="1320"/>
      <c r="G120" s="1320"/>
      <c r="H120" s="1320"/>
      <c r="I120" s="1320"/>
      <c r="J120" s="1321"/>
      <c r="K120" s="1320" t="s">
        <v>131</v>
      </c>
      <c r="L120" s="1441"/>
    </row>
    <row r="121" spans="1:91" s="23" customFormat="1" ht="15" customHeight="1" x14ac:dyDescent="0.15">
      <c r="A121" s="25"/>
      <c r="B121" s="25"/>
      <c r="C121" s="26"/>
      <c r="D121" s="1398"/>
      <c r="E121" s="1330" t="s">
        <v>132</v>
      </c>
      <c r="F121" s="1332" t="s">
        <v>133</v>
      </c>
      <c r="G121" s="1328" t="s">
        <v>134</v>
      </c>
      <c r="H121" s="1328" t="s">
        <v>135</v>
      </c>
      <c r="I121" s="1333" t="s">
        <v>136</v>
      </c>
      <c r="J121" s="1331" t="s">
        <v>137</v>
      </c>
      <c r="K121" s="1332" t="s">
        <v>53</v>
      </c>
      <c r="L121" s="1442" t="s">
        <v>52</v>
      </c>
    </row>
    <row r="122" spans="1:91" s="23" customFormat="1" ht="15" customHeight="1" x14ac:dyDescent="0.25">
      <c r="A122" s="1443" t="s">
        <v>138</v>
      </c>
      <c r="B122" s="1444"/>
      <c r="C122" s="1352" t="s">
        <v>139</v>
      </c>
      <c r="D122" s="382">
        <f t="shared" ref="D122:D130" si="25">SUM(E122:J122)</f>
        <v>0</v>
      </c>
      <c r="E122" s="1311"/>
      <c r="F122" s="1353"/>
      <c r="G122" s="53"/>
      <c r="H122" s="53"/>
      <c r="I122" s="53"/>
      <c r="J122" s="1445"/>
      <c r="K122" s="1353"/>
      <c r="L122" s="1312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1443" t="s">
        <v>142</v>
      </c>
      <c r="B125" s="1444"/>
      <c r="C125" s="1352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1443" t="s">
        <v>143</v>
      </c>
      <c r="B128" s="1444"/>
      <c r="C128" s="1352" t="s">
        <v>139</v>
      </c>
      <c r="D128" s="389">
        <f t="shared" si="25"/>
        <v>0</v>
      </c>
      <c r="E128" s="1311"/>
      <c r="F128" s="1353"/>
      <c r="G128" s="53"/>
      <c r="H128" s="53"/>
      <c r="I128" s="53"/>
      <c r="J128" s="1445"/>
      <c r="K128" s="1353"/>
      <c r="L128" s="1312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1407" t="s">
        <v>144</v>
      </c>
      <c r="B131" s="1408"/>
      <c r="C131" s="1408"/>
      <c r="D131" s="1408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1446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1447" t="s">
        <v>148</v>
      </c>
      <c r="B133" s="1448"/>
      <c r="C133" s="1369"/>
      <c r="D133" s="1449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1407" t="s">
        <v>149</v>
      </c>
      <c r="B134" s="1408"/>
      <c r="C134" s="1408"/>
      <c r="D134" s="1408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1450" t="s">
        <v>145</v>
      </c>
      <c r="B135" s="1316" t="s">
        <v>150</v>
      </c>
      <c r="C135" s="1317"/>
      <c r="D135" s="1317"/>
      <c r="E135" s="1317"/>
      <c r="F135" s="1317"/>
      <c r="G135" s="1317"/>
      <c r="H135" s="1317"/>
      <c r="I135" s="1318"/>
      <c r="J135" s="281"/>
      <c r="K135" s="281"/>
      <c r="L135" s="281"/>
    </row>
    <row r="136" spans="1:89" s="23" customFormat="1" ht="42.75" customHeight="1" x14ac:dyDescent="0.15">
      <c r="A136" s="402"/>
      <c r="B136" s="1451" t="s">
        <v>151</v>
      </c>
      <c r="C136" s="1330" t="s">
        <v>152</v>
      </c>
      <c r="D136" s="1328" t="s">
        <v>153</v>
      </c>
      <c r="E136" s="1328" t="s">
        <v>154</v>
      </c>
      <c r="F136" s="1328" t="s">
        <v>155</v>
      </c>
      <c r="G136" s="1328" t="s">
        <v>156</v>
      </c>
      <c r="H136" s="1328" t="s">
        <v>157</v>
      </c>
      <c r="I136" s="1442" t="s">
        <v>158</v>
      </c>
      <c r="J136" s="281"/>
      <c r="K136" s="281"/>
      <c r="L136" s="281"/>
    </row>
    <row r="137" spans="1:89" s="23" customFormat="1" ht="31.5" x14ac:dyDescent="0.15">
      <c r="A137" s="1452" t="s">
        <v>159</v>
      </c>
      <c r="B137" s="1453">
        <f>SUM(C137:I137)</f>
        <v>0</v>
      </c>
      <c r="C137" s="1311"/>
      <c r="D137" s="53"/>
      <c r="E137" s="53"/>
      <c r="F137" s="53"/>
      <c r="G137" s="53"/>
      <c r="H137" s="53"/>
      <c r="I137" s="1312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1407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1450" t="s">
        <v>145</v>
      </c>
      <c r="B141" s="1315" t="s">
        <v>163</v>
      </c>
      <c r="C141" s="1454" t="s">
        <v>164</v>
      </c>
      <c r="D141" s="1455"/>
      <c r="E141" s="1455"/>
      <c r="F141" s="1455"/>
      <c r="G141" s="1455"/>
      <c r="H141" s="1455"/>
      <c r="I141" s="1455"/>
      <c r="J141" s="1455"/>
      <c r="K141" s="1455"/>
      <c r="L141" s="1455"/>
      <c r="M141" s="1456"/>
    </row>
    <row r="142" spans="1:89" s="23" customFormat="1" ht="31.5" x14ac:dyDescent="0.15">
      <c r="A142" s="402"/>
      <c r="B142" s="27"/>
      <c r="C142" s="1330" t="s">
        <v>165</v>
      </c>
      <c r="D142" s="1328" t="s">
        <v>166</v>
      </c>
      <c r="E142" s="1328" t="s">
        <v>167</v>
      </c>
      <c r="F142" s="1328" t="s">
        <v>168</v>
      </c>
      <c r="G142" s="1328" t="s">
        <v>169</v>
      </c>
      <c r="H142" s="1328" t="s">
        <v>170</v>
      </c>
      <c r="I142" s="1328" t="s">
        <v>171</v>
      </c>
      <c r="J142" s="1328" t="s">
        <v>172</v>
      </c>
      <c r="K142" s="1328" t="s">
        <v>173</v>
      </c>
      <c r="L142" s="1328" t="s">
        <v>174</v>
      </c>
      <c r="M142" s="1442" t="s">
        <v>175</v>
      </c>
    </row>
    <row r="143" spans="1:89" s="23" customFormat="1" ht="21" x14ac:dyDescent="0.15">
      <c r="A143" s="1452" t="s">
        <v>176</v>
      </c>
      <c r="B143" s="1453">
        <f>SUM(C143:M143)</f>
        <v>0</v>
      </c>
      <c r="C143" s="1311"/>
      <c r="D143" s="53"/>
      <c r="E143" s="53"/>
      <c r="F143" s="53"/>
      <c r="G143" s="53"/>
      <c r="H143" s="53"/>
      <c r="I143" s="53"/>
      <c r="J143" s="53"/>
      <c r="K143" s="53"/>
      <c r="L143" s="53"/>
      <c r="M143" s="1312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1407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1450" t="s">
        <v>145</v>
      </c>
      <c r="B146" s="1457" t="s">
        <v>179</v>
      </c>
      <c r="C146" s="1458" t="s">
        <v>6</v>
      </c>
      <c r="D146" s="1459"/>
      <c r="E146" s="1459"/>
      <c r="F146" s="1460"/>
      <c r="G146" s="1322" t="s">
        <v>9</v>
      </c>
      <c r="H146" s="1461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1462" t="s">
        <v>180</v>
      </c>
      <c r="D147" s="1328" t="s">
        <v>181</v>
      </c>
      <c r="E147" s="1328" t="s">
        <v>182</v>
      </c>
      <c r="F147" s="1331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1452" t="s">
        <v>184</v>
      </c>
      <c r="B148" s="1463"/>
      <c r="C148" s="1350"/>
      <c r="D148" s="53"/>
      <c r="E148" s="53"/>
      <c r="F148" s="65"/>
      <c r="G148" s="1353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1464" t="s">
        <v>187</v>
      </c>
      <c r="F151" s="1465"/>
      <c r="G151" s="1465"/>
      <c r="H151" s="1465"/>
      <c r="I151" s="1465"/>
      <c r="J151" s="1465"/>
      <c r="K151" s="1465"/>
      <c r="L151" s="1465"/>
      <c r="M151" s="1465"/>
      <c r="N151" s="1465"/>
      <c r="O151" s="1465"/>
      <c r="P151" s="1466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1467" t="s">
        <v>205</v>
      </c>
      <c r="B161" s="1468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1316" t="s">
        <v>3</v>
      </c>
      <c r="B170" s="1317"/>
      <c r="C170" s="1318"/>
      <c r="D170" s="1392" t="s">
        <v>4</v>
      </c>
      <c r="E170" s="1326" t="s">
        <v>207</v>
      </c>
      <c r="F170" s="1328" t="s">
        <v>91</v>
      </c>
      <c r="G170" s="1328" t="s">
        <v>92</v>
      </c>
      <c r="H170" s="1331" t="s">
        <v>93</v>
      </c>
      <c r="I170" s="1393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1334" t="s">
        <v>40</v>
      </c>
      <c r="B171" s="1335" t="s">
        <v>41</v>
      </c>
      <c r="C171" s="1336"/>
      <c r="D171" s="1337">
        <f t="shared" ref="D171:D203" si="34">SUM(E171:H171)</f>
        <v>0</v>
      </c>
      <c r="E171" s="1338"/>
      <c r="F171" s="1339"/>
      <c r="G171" s="1339"/>
      <c r="H171" s="1394"/>
      <c r="I171" s="1395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1334" t="s">
        <v>42</v>
      </c>
      <c r="C172" s="1347" t="s">
        <v>43</v>
      </c>
      <c r="D172" s="1337">
        <f t="shared" si="34"/>
        <v>0</v>
      </c>
      <c r="E172" s="1311"/>
      <c r="F172" s="53"/>
      <c r="G172" s="53"/>
      <c r="H172" s="1354"/>
      <c r="I172" s="1396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1351" t="s">
        <v>60</v>
      </c>
      <c r="C185" s="1360" t="s">
        <v>61</v>
      </c>
      <c r="D185" s="1348">
        <f t="shared" si="34"/>
        <v>0</v>
      </c>
      <c r="E185" s="1353"/>
      <c r="F185" s="53"/>
      <c r="G185" s="53"/>
      <c r="H185" s="1354"/>
      <c r="I185" s="1396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1351" t="s">
        <v>64</v>
      </c>
      <c r="C188" s="1347" t="s">
        <v>65</v>
      </c>
      <c r="D188" s="1337">
        <f t="shared" si="34"/>
        <v>0</v>
      </c>
      <c r="E188" s="1311"/>
      <c r="F188" s="53"/>
      <c r="G188" s="53"/>
      <c r="H188" s="1354"/>
      <c r="I188" s="1396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1363" t="s">
        <v>67</v>
      </c>
      <c r="C191" s="1364"/>
      <c r="D191" s="1365">
        <f t="shared" si="34"/>
        <v>0</v>
      </c>
      <c r="E191" s="1366"/>
      <c r="F191" s="1367"/>
      <c r="G191" s="1367"/>
      <c r="H191" s="1370"/>
      <c r="I191" s="1399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1306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1374" t="s">
        <v>71</v>
      </c>
      <c r="C194" s="1374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1351" t="s">
        <v>75</v>
      </c>
      <c r="C198" s="1375" t="s">
        <v>76</v>
      </c>
      <c r="D198" s="1337">
        <f t="shared" si="34"/>
        <v>0</v>
      </c>
      <c r="E198" s="1311"/>
      <c r="F198" s="53"/>
      <c r="G198" s="53"/>
      <c r="H198" s="1354"/>
      <c r="I198" s="1396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1377" t="s">
        <v>81</v>
      </c>
      <c r="C201" s="1378"/>
      <c r="D201" s="1348">
        <f t="shared" si="34"/>
        <v>0</v>
      </c>
      <c r="E201" s="1311"/>
      <c r="F201" s="53"/>
      <c r="G201" s="53"/>
      <c r="H201" s="1400"/>
      <c r="I201" s="1396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1469" t="s">
        <v>4</v>
      </c>
      <c r="C203" s="1470"/>
      <c r="D203" s="1365">
        <f t="shared" si="34"/>
        <v>0</v>
      </c>
      <c r="E203" s="1384">
        <f>SUM(E171:E202)</f>
        <v>0</v>
      </c>
      <c r="F203" s="1387">
        <f>SUM(F171:F202)</f>
        <v>0</v>
      </c>
      <c r="G203" s="1387">
        <f>SUM(G171:G202)</f>
        <v>0</v>
      </c>
      <c r="H203" s="1471">
        <f>SUM(H171:H202)</f>
        <v>0</v>
      </c>
      <c r="I203" s="1472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1408"/>
      <c r="G204" s="1408" t="s">
        <v>209</v>
      </c>
      <c r="H204" s="1473"/>
      <c r="I204" s="1473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1474" t="s">
        <v>210</v>
      </c>
      <c r="B205" s="1475" t="s">
        <v>211</v>
      </c>
      <c r="C205" s="1476" t="s">
        <v>4</v>
      </c>
      <c r="D205" s="512"/>
      <c r="E205" s="1461"/>
      <c r="F205" s="1316" t="s">
        <v>212</v>
      </c>
      <c r="G205" s="1317"/>
      <c r="H205" s="1317"/>
      <c r="I205" s="1317"/>
      <c r="J205" s="1317"/>
      <c r="K205" s="1317"/>
      <c r="L205" s="1317"/>
      <c r="M205" s="1317"/>
      <c r="N205" s="1317"/>
      <c r="O205" s="1317"/>
      <c r="P205" s="1317"/>
      <c r="Q205" s="1317"/>
      <c r="R205" s="1317"/>
      <c r="S205" s="1317"/>
      <c r="T205" s="1317"/>
      <c r="U205" s="1317"/>
      <c r="V205" s="1317"/>
      <c r="W205" s="1317"/>
      <c r="X205" s="1317"/>
      <c r="Y205" s="1317"/>
      <c r="Z205" s="1317"/>
      <c r="AA205" s="1317"/>
      <c r="AB205" s="1317"/>
      <c r="AC205" s="1317"/>
      <c r="AD205" s="1317"/>
      <c r="AE205" s="1317"/>
      <c r="AF205" s="1317"/>
      <c r="AG205" s="1477"/>
      <c r="AH205" s="1478" t="s">
        <v>213</v>
      </c>
      <c r="AI205" s="515"/>
    </row>
    <row r="206" spans="1:89" x14ac:dyDescent="0.25">
      <c r="A206" s="1474"/>
      <c r="B206" s="516"/>
      <c r="C206" s="517"/>
      <c r="D206" s="518"/>
      <c r="E206" s="422"/>
      <c r="F206" s="1316" t="s">
        <v>21</v>
      </c>
      <c r="G206" s="1318"/>
      <c r="H206" s="1319" t="s">
        <v>22</v>
      </c>
      <c r="I206" s="1441"/>
      <c r="J206" s="1319" t="s">
        <v>23</v>
      </c>
      <c r="K206" s="1441"/>
      <c r="L206" s="1319" t="s">
        <v>24</v>
      </c>
      <c r="M206" s="1441"/>
      <c r="N206" s="1319" t="s">
        <v>25</v>
      </c>
      <c r="O206" s="1441"/>
      <c r="P206" s="1319" t="s">
        <v>26</v>
      </c>
      <c r="Q206" s="1441"/>
      <c r="R206" s="1319" t="s">
        <v>27</v>
      </c>
      <c r="S206" s="1441"/>
      <c r="T206" s="1319" t="s">
        <v>28</v>
      </c>
      <c r="U206" s="1441"/>
      <c r="V206" s="1319" t="s">
        <v>29</v>
      </c>
      <c r="W206" s="1441"/>
      <c r="X206" s="1319" t="s">
        <v>30</v>
      </c>
      <c r="Y206" s="1441"/>
      <c r="Z206" s="1319" t="s">
        <v>31</v>
      </c>
      <c r="AA206" s="1441"/>
      <c r="AB206" s="1319" t="s">
        <v>32</v>
      </c>
      <c r="AC206" s="1441"/>
      <c r="AD206" s="1319" t="s">
        <v>33</v>
      </c>
      <c r="AE206" s="1441"/>
      <c r="AF206" s="1319" t="s">
        <v>214</v>
      </c>
      <c r="AG206" s="1321"/>
      <c r="AH206" s="519"/>
    </row>
    <row r="207" spans="1:89" x14ac:dyDescent="0.25">
      <c r="A207" s="1474"/>
      <c r="B207" s="520"/>
      <c r="C207" s="1479" t="s">
        <v>215</v>
      </c>
      <c r="D207" s="1332" t="s">
        <v>53</v>
      </c>
      <c r="E207" s="1442" t="s">
        <v>52</v>
      </c>
      <c r="F207" s="1330" t="s">
        <v>53</v>
      </c>
      <c r="G207" s="1442" t="s">
        <v>52</v>
      </c>
      <c r="H207" s="1330" t="s">
        <v>53</v>
      </c>
      <c r="I207" s="1442" t="s">
        <v>52</v>
      </c>
      <c r="J207" s="1330" t="s">
        <v>53</v>
      </c>
      <c r="K207" s="1442" t="s">
        <v>52</v>
      </c>
      <c r="L207" s="1330" t="s">
        <v>53</v>
      </c>
      <c r="M207" s="1442" t="s">
        <v>52</v>
      </c>
      <c r="N207" s="1330" t="s">
        <v>53</v>
      </c>
      <c r="O207" s="1442" t="s">
        <v>52</v>
      </c>
      <c r="P207" s="1330" t="s">
        <v>53</v>
      </c>
      <c r="Q207" s="1442" t="s">
        <v>52</v>
      </c>
      <c r="R207" s="1330" t="s">
        <v>53</v>
      </c>
      <c r="S207" s="1442" t="s">
        <v>52</v>
      </c>
      <c r="T207" s="1330" t="s">
        <v>53</v>
      </c>
      <c r="U207" s="1442" t="s">
        <v>52</v>
      </c>
      <c r="V207" s="1330" t="s">
        <v>53</v>
      </c>
      <c r="W207" s="1442" t="s">
        <v>52</v>
      </c>
      <c r="X207" s="1330" t="s">
        <v>53</v>
      </c>
      <c r="Y207" s="1442" t="s">
        <v>52</v>
      </c>
      <c r="Z207" s="1330" t="s">
        <v>53</v>
      </c>
      <c r="AA207" s="1442" t="s">
        <v>52</v>
      </c>
      <c r="AB207" s="1330" t="s">
        <v>53</v>
      </c>
      <c r="AC207" s="1442" t="s">
        <v>52</v>
      </c>
      <c r="AD207" s="1330" t="s">
        <v>53</v>
      </c>
      <c r="AE207" s="1442" t="s">
        <v>52</v>
      </c>
      <c r="AF207" s="1330" t="s">
        <v>53</v>
      </c>
      <c r="AG207" s="1480" t="s">
        <v>52</v>
      </c>
      <c r="AH207" s="524"/>
    </row>
    <row r="208" spans="1:89" ht="15" customHeight="1" x14ac:dyDescent="0.25">
      <c r="A208" s="1481" t="s">
        <v>116</v>
      </c>
      <c r="B208" s="1307" t="s">
        <v>216</v>
      </c>
      <c r="C208" s="1482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1483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1483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1483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1306" t="s">
        <v>222</v>
      </c>
      <c r="B214" s="1307" t="s">
        <v>223</v>
      </c>
      <c r="C214" s="1308">
        <f t="shared" si="41"/>
        <v>0</v>
      </c>
      <c r="D214" s="1309">
        <f t="shared" si="38"/>
        <v>0</v>
      </c>
      <c r="E214" s="1310">
        <f t="shared" si="38"/>
        <v>0</v>
      </c>
      <c r="F214" s="1311"/>
      <c r="G214" s="54"/>
      <c r="H214" s="1311"/>
      <c r="I214" s="54"/>
      <c r="J214" s="1311"/>
      <c r="K214" s="54"/>
      <c r="L214" s="1311"/>
      <c r="M214" s="54"/>
      <c r="N214" s="1311"/>
      <c r="O214" s="54"/>
      <c r="P214" s="1311"/>
      <c r="Q214" s="54"/>
      <c r="R214" s="1311"/>
      <c r="S214" s="54"/>
      <c r="T214" s="1311"/>
      <c r="U214" s="54"/>
      <c r="V214" s="1311"/>
      <c r="W214" s="54"/>
      <c r="X214" s="1311"/>
      <c r="Y214" s="54"/>
      <c r="Z214" s="1311"/>
      <c r="AA214" s="54"/>
      <c r="AB214" s="1311"/>
      <c r="AC214" s="54"/>
      <c r="AD214" s="1311"/>
      <c r="AE214" s="54"/>
      <c r="AF214" s="1311"/>
      <c r="AG214" s="65"/>
      <c r="AH214" s="1312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1306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20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E52" xr:uid="{D3D1472E-1F69-4363-8EA5-DA835C8D765B}">
      <formula1>0</formula1>
      <formula2>9.99999999999999E+37</formula2>
    </dataValidation>
    <dataValidation type="whole" allowBlank="1" showInputMessage="1" showErrorMessage="1" sqref="E153:R168" xr:uid="{E895E5D1-5BB8-4464-B438-7BA0E8A0AD50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FC36D255-85E5-4C3D-9C45-D793394F2A56}"/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CEC4DD86-FE76-4E32-BB09-1F209D8F3773}">
      <formula1>0</formula1>
    </dataValidation>
    <dataValidation type="whole" operator="greaterThanOrEqual" allowBlank="1" showInputMessage="1" showErrorMessage="1" sqref="D153:D168 E107:H109 E111:H112 AF11:AI52" xr:uid="{6D6C6D48-D7AD-48EE-A313-DA0ABC03DD33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4CEB4-D4ED-4702-B9F5-F4AD6E5C5054}">
  <dimension ref="A1:CS24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",[12]NOMBRE!B2, " (",[12]NOMBRE!C2,[12]NOMBRE!D2,[12]NOMBRE!E2,[12]NOMBRE!F2,[12]NOMBRE!G2,")")</f>
        <v>COMUNA: LINARES (07401)</v>
      </c>
    </row>
    <row r="3" spans="1:96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96" x14ac:dyDescent="0.25">
      <c r="A4" s="1" t="str">
        <f>CONCATENATE("MES: ",[12]NOMBRE!B6, " (",[12]NOMBRE!C6,[12]NOMBRE!D6,")")</f>
        <v>MES: NOVIEMBRE (11)</v>
      </c>
    </row>
    <row r="5" spans="1:96" x14ac:dyDescent="0.25">
      <c r="A5" s="1" t="str">
        <f>CONCATENATE("AÑO: ",[12]NOMBRE!B7)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1484" t="s">
        <v>3</v>
      </c>
      <c r="B9" s="10"/>
      <c r="C9" s="1485"/>
      <c r="D9" s="1486" t="s">
        <v>4</v>
      </c>
      <c r="E9" s="1316" t="s">
        <v>5</v>
      </c>
      <c r="F9" s="1317"/>
      <c r="G9" s="1317"/>
      <c r="H9" s="1317"/>
      <c r="I9" s="1318"/>
      <c r="J9" s="1319" t="s">
        <v>6</v>
      </c>
      <c r="K9" s="1320"/>
      <c r="L9" s="1320"/>
      <c r="M9" s="1320"/>
      <c r="N9" s="1320"/>
      <c r="O9" s="1320"/>
      <c r="P9" s="1320"/>
      <c r="Q9" s="1320"/>
      <c r="R9" s="1320"/>
      <c r="S9" s="1320"/>
      <c r="T9" s="1320"/>
      <c r="U9" s="1320"/>
      <c r="V9" s="1320"/>
      <c r="W9" s="1320"/>
      <c r="X9" s="1321"/>
      <c r="Y9" s="1320" t="s">
        <v>7</v>
      </c>
      <c r="Z9" s="1320"/>
      <c r="AA9" s="1321"/>
      <c r="AB9" s="1322" t="s">
        <v>8</v>
      </c>
      <c r="AC9" s="1323" t="s">
        <v>9</v>
      </c>
      <c r="AD9" s="1323" t="s">
        <v>10</v>
      </c>
      <c r="AE9" s="1324" t="s">
        <v>11</v>
      </c>
      <c r="AF9" s="1317" t="s">
        <v>12</v>
      </c>
      <c r="AG9" s="1318"/>
      <c r="AH9" s="1487" t="s">
        <v>13</v>
      </c>
      <c r="AI9" s="1487" t="s">
        <v>14</v>
      </c>
    </row>
    <row r="10" spans="1:96" s="23" customFormat="1" ht="30" customHeight="1" x14ac:dyDescent="0.15">
      <c r="A10" s="24"/>
      <c r="B10" s="25"/>
      <c r="C10" s="26"/>
      <c r="D10" s="27"/>
      <c r="E10" s="1488" t="s">
        <v>15</v>
      </c>
      <c r="F10" s="1327" t="s">
        <v>16</v>
      </c>
      <c r="G10" s="1327" t="s">
        <v>17</v>
      </c>
      <c r="H10" s="1328" t="s">
        <v>18</v>
      </c>
      <c r="I10" s="1329" t="s">
        <v>19</v>
      </c>
      <c r="J10" s="1330" t="s">
        <v>20</v>
      </c>
      <c r="K10" s="1328" t="s">
        <v>21</v>
      </c>
      <c r="L10" s="1328" t="s">
        <v>22</v>
      </c>
      <c r="M10" s="1328" t="s">
        <v>23</v>
      </c>
      <c r="N10" s="1328" t="s">
        <v>24</v>
      </c>
      <c r="O10" s="1328" t="s">
        <v>25</v>
      </c>
      <c r="P10" s="1328" t="s">
        <v>26</v>
      </c>
      <c r="Q10" s="1328" t="s">
        <v>27</v>
      </c>
      <c r="R10" s="1328" t="s">
        <v>28</v>
      </c>
      <c r="S10" s="1328" t="s">
        <v>29</v>
      </c>
      <c r="T10" s="1328" t="s">
        <v>30</v>
      </c>
      <c r="U10" s="1328" t="s">
        <v>31</v>
      </c>
      <c r="V10" s="1328" t="s">
        <v>32</v>
      </c>
      <c r="W10" s="1328" t="s">
        <v>33</v>
      </c>
      <c r="X10" s="1331" t="s">
        <v>34</v>
      </c>
      <c r="Y10" s="1332" t="s">
        <v>35</v>
      </c>
      <c r="Z10" s="1333" t="s">
        <v>36</v>
      </c>
      <c r="AA10" s="1331" t="s">
        <v>37</v>
      </c>
      <c r="AB10" s="36"/>
      <c r="AC10" s="37"/>
      <c r="AD10" s="37"/>
      <c r="AE10" s="38"/>
      <c r="AF10" s="1330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1489" t="s">
        <v>40</v>
      </c>
      <c r="B11" s="1490" t="s">
        <v>41</v>
      </c>
      <c r="C11" s="1491"/>
      <c r="D11" s="1492">
        <f>SUM(E11:G11)</f>
        <v>0</v>
      </c>
      <c r="E11" s="1493"/>
      <c r="F11" s="1339"/>
      <c r="G11" s="1339"/>
      <c r="H11" s="1494"/>
      <c r="I11" s="1341"/>
      <c r="J11" s="1494"/>
      <c r="K11" s="1342"/>
      <c r="L11" s="1342"/>
      <c r="M11" s="1343"/>
      <c r="N11" s="1343"/>
      <c r="O11" s="1343"/>
      <c r="P11" s="1343"/>
      <c r="Q11" s="1343"/>
      <c r="R11" s="1343"/>
      <c r="S11" s="1343"/>
      <c r="T11" s="1343"/>
      <c r="U11" s="1343"/>
      <c r="V11" s="1343"/>
      <c r="W11" s="1343"/>
      <c r="X11" s="1343"/>
      <c r="Y11" s="1344"/>
      <c r="Z11" s="1342"/>
      <c r="AA11" s="1345"/>
      <c r="AB11" s="1346"/>
      <c r="AC11" s="53"/>
      <c r="AD11" s="53"/>
      <c r="AE11" s="54"/>
      <c r="AF11" s="1311"/>
      <c r="AG11" s="1312"/>
      <c r="AH11" s="1312"/>
      <c r="AI11" s="1312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1489" t="s">
        <v>42</v>
      </c>
      <c r="C12" s="1347" t="s">
        <v>43</v>
      </c>
      <c r="D12" s="1348">
        <f>SUM(E12:X12)</f>
        <v>0</v>
      </c>
      <c r="E12" s="1311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1349"/>
      <c r="Z12" s="66"/>
      <c r="AA12" s="67"/>
      <c r="AB12" s="1350"/>
      <c r="AC12" s="53"/>
      <c r="AD12" s="53"/>
      <c r="AE12" s="54"/>
      <c r="AF12" s="1311"/>
      <c r="AG12" s="1312"/>
      <c r="AH12" s="1312"/>
      <c r="AI12" s="1312"/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s="79"/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s="86"/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s="98"/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s="79"/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s="86"/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s="86"/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s="117"/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1495" t="s">
        <v>51</v>
      </c>
      <c r="C20" s="1352" t="s">
        <v>52</v>
      </c>
      <c r="D20" s="1348">
        <f t="shared" si="13"/>
        <v>0</v>
      </c>
      <c r="E20" s="125"/>
      <c r="F20" s="126"/>
      <c r="G20" s="126"/>
      <c r="H20" s="126"/>
      <c r="I20" s="127"/>
      <c r="J20" s="1353"/>
      <c r="K20" s="53"/>
      <c r="L20" s="53"/>
      <c r="M20" s="1354"/>
      <c r="N20" s="1354"/>
      <c r="O20" s="1354"/>
      <c r="P20" s="1354"/>
      <c r="Q20" s="1354"/>
      <c r="R20" s="1354"/>
      <c r="S20" s="1354"/>
      <c r="T20" s="1354"/>
      <c r="U20" s="1354"/>
      <c r="V20" s="1354"/>
      <c r="W20" s="1354"/>
      <c r="X20" s="1354"/>
      <c r="Y20" s="1350"/>
      <c r="Z20" s="53"/>
      <c r="AA20" s="65"/>
      <c r="AB20" s="1350"/>
      <c r="AC20" s="53"/>
      <c r="AD20" s="53"/>
      <c r="AE20" s="54"/>
      <c r="AF20" s="1311"/>
      <c r="AG20" s="1312"/>
      <c r="AH20" s="1312"/>
      <c r="AI20" s="1312"/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s="117"/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1354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s="79"/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11</v>
      </c>
      <c r="E23" s="125"/>
      <c r="F23" s="126"/>
      <c r="G23" s="126"/>
      <c r="H23" s="126"/>
      <c r="I23" s="127"/>
      <c r="J23" s="138"/>
      <c r="K23" s="139"/>
      <c r="L23" s="139">
        <v>1</v>
      </c>
      <c r="M23" s="139">
        <v>2</v>
      </c>
      <c r="N23" s="139">
        <v>2</v>
      </c>
      <c r="O23" s="139">
        <v>4</v>
      </c>
      <c r="P23" s="139">
        <v>0</v>
      </c>
      <c r="Q23" s="139">
        <v>2</v>
      </c>
      <c r="R23" s="139"/>
      <c r="S23" s="139"/>
      <c r="T23" s="140"/>
      <c r="U23" s="140"/>
      <c r="V23" s="140"/>
      <c r="W23" s="140"/>
      <c r="X23" s="140"/>
      <c r="Y23" s="141">
        <v>11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s="145"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1486" t="s">
        <v>56</v>
      </c>
      <c r="C24" s="1355" t="s">
        <v>57</v>
      </c>
      <c r="D24" s="1492">
        <f>SUM(J24:S24)</f>
        <v>4</v>
      </c>
      <c r="E24" s="1356"/>
      <c r="F24" s="149"/>
      <c r="G24" s="149"/>
      <c r="H24" s="149"/>
      <c r="I24" s="1357"/>
      <c r="J24" s="1353"/>
      <c r="K24" s="1339"/>
      <c r="L24" s="1339">
        <v>0</v>
      </c>
      <c r="M24" s="1339">
        <v>2</v>
      </c>
      <c r="N24" s="1339">
        <v>2</v>
      </c>
      <c r="O24" s="1339">
        <v>0</v>
      </c>
      <c r="P24" s="1339">
        <v>0</v>
      </c>
      <c r="Q24" s="1339">
        <v>0</v>
      </c>
      <c r="R24" s="1339"/>
      <c r="S24" s="1339"/>
      <c r="T24" s="1358"/>
      <c r="U24" s="1358"/>
      <c r="V24" s="1358"/>
      <c r="W24" s="1358"/>
      <c r="X24" s="1358"/>
      <c r="Y24" s="1350">
        <v>4</v>
      </c>
      <c r="Z24" s="53">
        <v>0</v>
      </c>
      <c r="AA24" s="1359">
        <v>0</v>
      </c>
      <c r="AB24" s="1350">
        <v>0</v>
      </c>
      <c r="AC24" s="53">
        <v>0</v>
      </c>
      <c r="AD24" s="53">
        <v>0</v>
      </c>
      <c r="AE24" s="152"/>
      <c r="AF24" s="1311">
        <v>0</v>
      </c>
      <c r="AG24" s="1312">
        <v>0</v>
      </c>
      <c r="AH24" s="1312">
        <v>0</v>
      </c>
      <c r="AI24" s="1312"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7</v>
      </c>
      <c r="E25" s="154"/>
      <c r="F25" s="155"/>
      <c r="G25" s="155"/>
      <c r="H25" s="155"/>
      <c r="I25" s="156"/>
      <c r="J25" s="118"/>
      <c r="K25" s="116"/>
      <c r="L25" s="116">
        <v>1</v>
      </c>
      <c r="M25" s="116">
        <v>0</v>
      </c>
      <c r="N25" s="116">
        <v>0</v>
      </c>
      <c r="O25" s="116">
        <v>4</v>
      </c>
      <c r="P25" s="116">
        <v>0</v>
      </c>
      <c r="Q25" s="116">
        <v>2</v>
      </c>
      <c r="R25" s="116"/>
      <c r="S25" s="116"/>
      <c r="T25" s="157"/>
      <c r="U25" s="157"/>
      <c r="V25" s="157"/>
      <c r="W25" s="157"/>
      <c r="X25" s="157"/>
      <c r="Y25" s="158">
        <v>7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s="117"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s="98"/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1495" t="s">
        <v>60</v>
      </c>
      <c r="C27" s="1496" t="s">
        <v>61</v>
      </c>
      <c r="D27" s="1492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1350"/>
      <c r="AC27" s="53"/>
      <c r="AD27" s="53"/>
      <c r="AE27" s="172"/>
      <c r="AF27" s="1311"/>
      <c r="AG27" s="1312"/>
      <c r="AH27" s="1312"/>
      <c r="AI27" s="1312"/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s="86"/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s="98"/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1495" t="s">
        <v>64</v>
      </c>
      <c r="C30" s="1347" t="s">
        <v>65</v>
      </c>
      <c r="D30" s="1348">
        <f>SUM(E30:H30)</f>
        <v>0</v>
      </c>
      <c r="E30" s="1311"/>
      <c r="F30" s="53"/>
      <c r="G30" s="53"/>
      <c r="H30" s="53"/>
      <c r="I30" s="1357"/>
      <c r="J30" s="1361"/>
      <c r="K30" s="149"/>
      <c r="L30" s="149"/>
      <c r="M30" s="1358"/>
      <c r="N30" s="1358"/>
      <c r="O30" s="1358"/>
      <c r="P30" s="1358"/>
      <c r="Q30" s="1358"/>
      <c r="R30" s="1358"/>
      <c r="S30" s="1358"/>
      <c r="T30" s="1358"/>
      <c r="U30" s="1358"/>
      <c r="V30" s="1358"/>
      <c r="W30" s="1358"/>
      <c r="X30" s="1358"/>
      <c r="Y30" s="1362"/>
      <c r="Z30" s="1342"/>
      <c r="AA30" s="1345"/>
      <c r="AB30" s="1350"/>
      <c r="AC30" s="53"/>
      <c r="AD30" s="53"/>
      <c r="AE30" s="54"/>
      <c r="AF30" s="1311"/>
      <c r="AG30" s="1312"/>
      <c r="AH30" s="1312"/>
      <c r="AI30" s="1312"/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s="86"/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s="117"/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1363" t="s">
        <v>67</v>
      </c>
      <c r="C33" s="1364"/>
      <c r="D33" s="1365">
        <f>SUM(E33:X33)</f>
        <v>0</v>
      </c>
      <c r="E33" s="1366"/>
      <c r="F33" s="1367"/>
      <c r="G33" s="1367"/>
      <c r="H33" s="1367"/>
      <c r="I33" s="1368"/>
      <c r="J33" s="1369"/>
      <c r="K33" s="1367"/>
      <c r="L33" s="1367"/>
      <c r="M33" s="1370"/>
      <c r="N33" s="1370"/>
      <c r="O33" s="1370"/>
      <c r="P33" s="1370"/>
      <c r="Q33" s="1370"/>
      <c r="R33" s="1370"/>
      <c r="S33" s="1370"/>
      <c r="T33" s="1370"/>
      <c r="U33" s="1370"/>
      <c r="V33" s="1370"/>
      <c r="W33" s="1370"/>
      <c r="X33" s="1370"/>
      <c r="Y33" s="1371"/>
      <c r="Z33" s="1367"/>
      <c r="AA33" s="1372"/>
      <c r="AB33" s="1371"/>
      <c r="AC33" s="1367"/>
      <c r="AD33" s="1367"/>
      <c r="AE33" s="1373"/>
      <c r="AF33" s="1366"/>
      <c r="AG33" s="1368"/>
      <c r="AH33" s="1368"/>
      <c r="AI33" s="1368"/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s="79"/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1306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s="86"/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1374" t="s">
        <v>71</v>
      </c>
      <c r="C36" s="1374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s="86"/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s="86"/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s="86"/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s="145"/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1495" t="s">
        <v>75</v>
      </c>
      <c r="C40" s="1375" t="s">
        <v>76</v>
      </c>
      <c r="D40" s="1348">
        <f>SUM(U40:X40)</f>
        <v>0</v>
      </c>
      <c r="E40" s="1356"/>
      <c r="F40" s="149"/>
      <c r="G40" s="149"/>
      <c r="H40" s="149"/>
      <c r="I40" s="1357"/>
      <c r="J40" s="1361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354"/>
      <c r="V40" s="1354"/>
      <c r="W40" s="1354"/>
      <c r="X40" s="1354"/>
      <c r="Y40" s="1376"/>
      <c r="Z40" s="149"/>
      <c r="AA40" s="206"/>
      <c r="AB40" s="85"/>
      <c r="AC40" s="82"/>
      <c r="AD40" s="82"/>
      <c r="AE40" s="83"/>
      <c r="AF40" s="81"/>
      <c r="AG40" s="86"/>
      <c r="AH40" s="86"/>
      <c r="AI40" s="86"/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s="86"/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s="86"/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s="86"/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s="220"/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1377" t="s">
        <v>81</v>
      </c>
      <c r="C45" s="1378"/>
      <c r="D45" s="1348">
        <f>SUM(E45:X45)</f>
        <v>0</v>
      </c>
      <c r="E45" s="1311"/>
      <c r="F45" s="53"/>
      <c r="G45" s="53"/>
      <c r="H45" s="53"/>
      <c r="I45" s="1312"/>
      <c r="J45" s="1353"/>
      <c r="K45" s="53"/>
      <c r="L45" s="53"/>
      <c r="M45" s="1354"/>
      <c r="N45" s="1354"/>
      <c r="O45" s="1354"/>
      <c r="P45" s="1354"/>
      <c r="Q45" s="1354"/>
      <c r="R45" s="1354"/>
      <c r="S45" s="1354"/>
      <c r="T45" s="1354"/>
      <c r="U45" s="1354"/>
      <c r="V45" s="1354"/>
      <c r="W45" s="1354"/>
      <c r="X45" s="1354"/>
      <c r="Y45" s="1376"/>
      <c r="Z45" s="149"/>
      <c r="AA45" s="206"/>
      <c r="AB45" s="1350"/>
      <c r="AC45" s="53"/>
      <c r="AD45" s="53"/>
      <c r="AE45" s="54"/>
      <c r="AF45" s="1311"/>
      <c r="AG45" s="1312"/>
      <c r="AH45" s="1312"/>
      <c r="AI45" s="1312"/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s="117"/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1497" t="s">
        <v>83</v>
      </c>
      <c r="C47" s="1380" t="s">
        <v>84</v>
      </c>
      <c r="D47" s="70">
        <f>SUM(K47:X47)</f>
        <v>0</v>
      </c>
      <c r="E47" s="1356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376"/>
      <c r="Z47" s="149"/>
      <c r="AA47" s="206"/>
      <c r="AB47" s="1350"/>
      <c r="AC47" s="53"/>
      <c r="AD47" s="53"/>
      <c r="AE47" s="54"/>
      <c r="AF47" s="1311"/>
      <c r="AG47" s="1312"/>
      <c r="AH47" s="1312"/>
      <c r="AI47" s="1312"/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s="86"/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s="86"/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s="117"/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1497" t="s">
        <v>88</v>
      </c>
      <c r="C51" s="1352" t="s">
        <v>52</v>
      </c>
      <c r="D51" s="1348">
        <f>SUM(E51:X51)</f>
        <v>0</v>
      </c>
      <c r="E51" s="1311"/>
      <c r="F51" s="53"/>
      <c r="G51" s="53"/>
      <c r="H51" s="53"/>
      <c r="I51" s="1312"/>
      <c r="J51" s="1311"/>
      <c r="K51" s="53"/>
      <c r="L51" s="53"/>
      <c r="M51" s="1354"/>
      <c r="N51" s="1354"/>
      <c r="O51" s="1354"/>
      <c r="P51" s="1354"/>
      <c r="Q51" s="1354"/>
      <c r="R51" s="1354"/>
      <c r="S51" s="1354"/>
      <c r="T51" s="1354"/>
      <c r="U51" s="1354"/>
      <c r="V51" s="1354"/>
      <c r="W51" s="1354"/>
      <c r="X51" s="65"/>
      <c r="Y51" s="85"/>
      <c r="Z51" s="82"/>
      <c r="AA51" s="74"/>
      <c r="AB51" s="1381"/>
      <c r="AC51" s="53"/>
      <c r="AD51" s="53"/>
      <c r="AE51" s="54"/>
      <c r="AF51" s="1311"/>
      <c r="AG51" s="1312"/>
      <c r="AH51" s="1312"/>
      <c r="AI51" s="1312"/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20"/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1382" t="s">
        <v>4</v>
      </c>
      <c r="C53" s="1383"/>
      <c r="D53" s="1365">
        <f>SUM(E53:X53)</f>
        <v>22</v>
      </c>
      <c r="E53" s="1384">
        <f>SUM(E11:E52)</f>
        <v>0</v>
      </c>
      <c r="F53" s="1385">
        <f t="shared" ref="F53:AI53" si="16">SUM(F11:F52)</f>
        <v>0</v>
      </c>
      <c r="G53" s="1385">
        <f t="shared" si="16"/>
        <v>0</v>
      </c>
      <c r="H53" s="1385">
        <f t="shared" si="16"/>
        <v>0</v>
      </c>
      <c r="I53" s="1386">
        <f>SUM(I11:I52)</f>
        <v>0</v>
      </c>
      <c r="J53" s="1387">
        <f t="shared" si="16"/>
        <v>0</v>
      </c>
      <c r="K53" s="1385">
        <f t="shared" si="16"/>
        <v>0</v>
      </c>
      <c r="L53" s="1385">
        <f t="shared" si="16"/>
        <v>2</v>
      </c>
      <c r="M53" s="1388">
        <f t="shared" si="16"/>
        <v>4</v>
      </c>
      <c r="N53" s="1388">
        <f t="shared" si="16"/>
        <v>4</v>
      </c>
      <c r="O53" s="1388">
        <f t="shared" si="16"/>
        <v>8</v>
      </c>
      <c r="P53" s="1388">
        <f t="shared" si="16"/>
        <v>0</v>
      </c>
      <c r="Q53" s="1388">
        <f t="shared" si="16"/>
        <v>4</v>
      </c>
      <c r="R53" s="1388">
        <f t="shared" si="16"/>
        <v>0</v>
      </c>
      <c r="S53" s="1388">
        <f t="shared" si="16"/>
        <v>0</v>
      </c>
      <c r="T53" s="1388">
        <f t="shared" si="16"/>
        <v>0</v>
      </c>
      <c r="U53" s="1388">
        <f t="shared" si="16"/>
        <v>0</v>
      </c>
      <c r="V53" s="1388">
        <f t="shared" si="16"/>
        <v>0</v>
      </c>
      <c r="W53" s="1388">
        <f t="shared" si="16"/>
        <v>0</v>
      </c>
      <c r="X53" s="1388">
        <f t="shared" si="16"/>
        <v>0</v>
      </c>
      <c r="Y53" s="1389">
        <f t="shared" si="16"/>
        <v>22</v>
      </c>
      <c r="Z53" s="1385">
        <f t="shared" si="16"/>
        <v>0</v>
      </c>
      <c r="AA53" s="1390">
        <f t="shared" si="16"/>
        <v>0</v>
      </c>
      <c r="AB53" s="1389">
        <f t="shared" si="16"/>
        <v>0</v>
      </c>
      <c r="AC53" s="248">
        <f>SUM(AC11:AC52)</f>
        <v>0</v>
      </c>
      <c r="AD53" s="1385">
        <f t="shared" si="16"/>
        <v>0</v>
      </c>
      <c r="AE53" s="1391">
        <f t="shared" si="16"/>
        <v>0</v>
      </c>
      <c r="AF53" s="1384">
        <f t="shared" si="16"/>
        <v>0</v>
      </c>
      <c r="AG53" s="1386">
        <f>SUM(AG11:AG52)</f>
        <v>0</v>
      </c>
      <c r="AH53" s="1386">
        <f t="shared" ref="AH53" si="17">SUM(AH11:AH52)</f>
        <v>0</v>
      </c>
      <c r="AI53" s="1386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1316" t="s">
        <v>3</v>
      </c>
      <c r="B55" s="1317"/>
      <c r="C55" s="1318"/>
      <c r="D55" s="1392" t="s">
        <v>4</v>
      </c>
      <c r="E55" s="1488" t="s">
        <v>90</v>
      </c>
      <c r="F55" s="1328" t="s">
        <v>91</v>
      </c>
      <c r="G55" s="1328" t="s">
        <v>92</v>
      </c>
      <c r="H55" s="1331" t="s">
        <v>93</v>
      </c>
      <c r="I55" s="1393" t="s">
        <v>94</v>
      </c>
    </row>
    <row r="56" spans="1:96" ht="15" customHeight="1" x14ac:dyDescent="0.25">
      <c r="A56" s="1485" t="s">
        <v>40</v>
      </c>
      <c r="B56" s="1490" t="s">
        <v>41</v>
      </c>
      <c r="C56" s="1491"/>
      <c r="D56" s="1492">
        <f t="shared" ref="D56:D91" si="18">SUM(E56:H56)</f>
        <v>0</v>
      </c>
      <c r="E56" s="1493"/>
      <c r="F56" s="1339"/>
      <c r="G56" s="1339"/>
      <c r="H56" s="1394"/>
      <c r="I56" s="1395"/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1489" t="s">
        <v>42</v>
      </c>
      <c r="C57" s="1347" t="s">
        <v>43</v>
      </c>
      <c r="D57" s="1492">
        <f t="shared" si="18"/>
        <v>0</v>
      </c>
      <c r="E57" s="1311"/>
      <c r="F57" s="53"/>
      <c r="G57" s="53"/>
      <c r="H57" s="1354"/>
      <c r="I57" s="1396"/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81"/>
      <c r="F59" s="82"/>
      <c r="G59" s="82"/>
      <c r="H59" s="110"/>
      <c r="I59" s="258"/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90"/>
      <c r="F60" s="91"/>
      <c r="G60" s="91"/>
      <c r="H60" s="225"/>
      <c r="I60" s="259"/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71"/>
      <c r="F61" s="72"/>
      <c r="G61" s="72"/>
      <c r="H61" s="103"/>
      <c r="I61" s="260"/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81"/>
      <c r="F62" s="82"/>
      <c r="G62" s="82"/>
      <c r="H62" s="110"/>
      <c r="I62" s="258"/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81"/>
      <c r="F63" s="82"/>
      <c r="G63" s="82"/>
      <c r="H63" s="110"/>
      <c r="I63" s="258"/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144"/>
      <c r="F64" s="139"/>
      <c r="G64" s="139"/>
      <c r="H64" s="203"/>
      <c r="I64" s="261"/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1486" t="s">
        <v>95</v>
      </c>
      <c r="C65" s="1397" t="s">
        <v>96</v>
      </c>
      <c r="D65" s="1492">
        <f t="shared" si="18"/>
        <v>0</v>
      </c>
      <c r="E65" s="1311"/>
      <c r="F65" s="53"/>
      <c r="G65" s="53"/>
      <c r="H65" s="1354"/>
      <c r="I65" s="1396"/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219"/>
      <c r="F67" s="217"/>
      <c r="G67" s="217"/>
      <c r="H67" s="215"/>
      <c r="I67" s="265"/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11</v>
      </c>
      <c r="E68" s="144">
        <v>11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1398" t="s">
        <v>56</v>
      </c>
      <c r="C69" s="1355" t="s">
        <v>57</v>
      </c>
      <c r="D69" s="1348">
        <f t="shared" si="18"/>
        <v>4</v>
      </c>
      <c r="E69" s="1311">
        <v>4</v>
      </c>
      <c r="F69" s="53">
        <v>0</v>
      </c>
      <c r="G69" s="53">
        <v>0</v>
      </c>
      <c r="H69" s="1354">
        <v>0</v>
      </c>
      <c r="I69" s="1396"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1398"/>
      <c r="C70" s="153" t="s">
        <v>58</v>
      </c>
      <c r="D70" s="114">
        <f t="shared" si="18"/>
        <v>7</v>
      </c>
      <c r="E70" s="115">
        <v>7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219"/>
      <c r="F71" s="217"/>
      <c r="G71" s="217"/>
      <c r="H71" s="215"/>
      <c r="I71" s="265"/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1495" t="s">
        <v>60</v>
      </c>
      <c r="C72" s="1496" t="s">
        <v>61</v>
      </c>
      <c r="D72" s="1348">
        <f t="shared" si="18"/>
        <v>0</v>
      </c>
      <c r="E72" s="1353"/>
      <c r="F72" s="53"/>
      <c r="G72" s="53"/>
      <c r="H72" s="1354"/>
      <c r="I72" s="1396"/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109"/>
      <c r="F73" s="82"/>
      <c r="G73" s="82"/>
      <c r="H73" s="110"/>
      <c r="I73" s="258"/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118"/>
      <c r="F74" s="116"/>
      <c r="G74" s="116"/>
      <c r="H74" s="119"/>
      <c r="I74" s="264"/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1495" t="s">
        <v>64</v>
      </c>
      <c r="C75" s="1347" t="s">
        <v>65</v>
      </c>
      <c r="D75" s="1492">
        <f t="shared" si="18"/>
        <v>0</v>
      </c>
      <c r="E75" s="1311"/>
      <c r="F75" s="53"/>
      <c r="G75" s="53"/>
      <c r="H75" s="1354"/>
      <c r="I75" s="1396"/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81"/>
      <c r="F76" s="82"/>
      <c r="G76" s="82"/>
      <c r="H76" s="110"/>
      <c r="I76" s="258"/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115"/>
      <c r="F77" s="116"/>
      <c r="G77" s="116"/>
      <c r="H77" s="119"/>
      <c r="I77" s="264"/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1363" t="s">
        <v>67</v>
      </c>
      <c r="C78" s="1364"/>
      <c r="D78" s="1365">
        <f t="shared" si="18"/>
        <v>0</v>
      </c>
      <c r="E78" s="1366"/>
      <c r="F78" s="1367"/>
      <c r="G78" s="1367"/>
      <c r="H78" s="1370"/>
      <c r="I78" s="1399"/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71"/>
      <c r="F79" s="72"/>
      <c r="G79" s="72"/>
      <c r="H79" s="103"/>
      <c r="I79" s="260"/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1306"/>
      <c r="C80" s="88" t="s">
        <v>70</v>
      </c>
      <c r="D80" s="137">
        <f t="shared" si="18"/>
        <v>0</v>
      </c>
      <c r="E80" s="81"/>
      <c r="F80" s="82"/>
      <c r="G80" s="82"/>
      <c r="H80" s="110"/>
      <c r="I80" s="258"/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1374" t="s">
        <v>71</v>
      </c>
      <c r="C81" s="1374"/>
      <c r="D81" s="137">
        <f t="shared" si="18"/>
        <v>0</v>
      </c>
      <c r="E81" s="81"/>
      <c r="F81" s="82"/>
      <c r="G81" s="82"/>
      <c r="H81" s="110"/>
      <c r="I81" s="258"/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144"/>
      <c r="F83" s="139"/>
      <c r="G83" s="139"/>
      <c r="H83" s="203"/>
      <c r="I83" s="261"/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144"/>
      <c r="F84" s="139"/>
      <c r="G84" s="139"/>
      <c r="H84" s="203"/>
      <c r="I84" s="261"/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1495" t="s">
        <v>75</v>
      </c>
      <c r="C85" s="1375" t="s">
        <v>76</v>
      </c>
      <c r="D85" s="1492">
        <f t="shared" si="18"/>
        <v>0</v>
      </c>
      <c r="E85" s="1311"/>
      <c r="F85" s="53"/>
      <c r="G85" s="53"/>
      <c r="H85" s="1354"/>
      <c r="I85" s="1396"/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81"/>
      <c r="F86" s="82"/>
      <c r="G86" s="82"/>
      <c r="H86" s="110"/>
      <c r="I86" s="258"/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144"/>
      <c r="F87" s="139"/>
      <c r="G87" s="139"/>
      <c r="H87" s="203"/>
      <c r="I87" s="261"/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144"/>
      <c r="F88" s="139"/>
      <c r="G88" s="139"/>
      <c r="H88" s="203"/>
      <c r="I88" s="261"/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144"/>
      <c r="F89" s="139"/>
      <c r="G89" s="139"/>
      <c r="H89" s="203"/>
      <c r="I89" s="261"/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1377" t="s">
        <v>81</v>
      </c>
      <c r="C90" s="1378"/>
      <c r="D90" s="1348">
        <f t="shared" si="18"/>
        <v>0</v>
      </c>
      <c r="E90" s="1311"/>
      <c r="F90" s="53"/>
      <c r="G90" s="53"/>
      <c r="H90" s="1400"/>
      <c r="I90" s="1396"/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90"/>
      <c r="F91" s="91"/>
      <c r="G91" s="91"/>
      <c r="H91" s="272"/>
      <c r="I91" s="259"/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1497" t="s">
        <v>83</v>
      </c>
      <c r="C92" s="1380" t="s">
        <v>84</v>
      </c>
      <c r="D92" s="1348">
        <f>SUM(E92:H92)</f>
        <v>0</v>
      </c>
      <c r="E92" s="1311"/>
      <c r="F92" s="53"/>
      <c r="G92" s="53"/>
      <c r="H92" s="1400"/>
      <c r="I92" s="1396"/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1401" t="s">
        <v>88</v>
      </c>
      <c r="C96" s="1397" t="s">
        <v>96</v>
      </c>
      <c r="D96" s="1348">
        <f t="shared" ref="D96:D97" si="22">SUM(E96:H96)</f>
        <v>0</v>
      </c>
      <c r="E96" s="1311"/>
      <c r="F96" s="1353"/>
      <c r="G96" s="1353"/>
      <c r="H96" s="1400"/>
      <c r="I96" s="1396"/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115"/>
      <c r="F97" s="118"/>
      <c r="G97" s="118"/>
      <c r="H97" s="276"/>
      <c r="I97" s="264"/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1402" t="s">
        <v>4</v>
      </c>
      <c r="C98" s="1403"/>
      <c r="D98" s="1365">
        <f>SUM(E98:H98)</f>
        <v>22</v>
      </c>
      <c r="E98" s="1384">
        <f>SUM(E56:E97)</f>
        <v>22</v>
      </c>
      <c r="F98" s="1384">
        <f t="shared" ref="F98:I98" si="23">SUM(F56:F97)</f>
        <v>0</v>
      </c>
      <c r="G98" s="1384">
        <f t="shared" si="23"/>
        <v>0</v>
      </c>
      <c r="H98" s="1384">
        <f t="shared" si="23"/>
        <v>0</v>
      </c>
      <c r="I98" s="1384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1316" t="s">
        <v>98</v>
      </c>
      <c r="B100" s="1317"/>
      <c r="C100" s="1318"/>
      <c r="D100" s="1392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1404" t="s">
        <v>100</v>
      </c>
      <c r="B101" s="1405"/>
      <c r="C101" s="1406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1407" t="s">
        <v>103</v>
      </c>
      <c r="B104" s="1408"/>
      <c r="C104" s="1409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1485"/>
      <c r="D105" s="298" t="s">
        <v>105</v>
      </c>
      <c r="E105" s="1398" t="s">
        <v>106</v>
      </c>
      <c r="F105" s="1398"/>
      <c r="G105" s="1410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1411" t="s">
        <v>108</v>
      </c>
      <c r="F106" s="1412" t="s">
        <v>109</v>
      </c>
      <c r="G106" s="1413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1414" t="s">
        <v>111</v>
      </c>
      <c r="B107" s="1415"/>
      <c r="C107" s="1416"/>
      <c r="D107" s="1417">
        <f>SUM(E107:G107)</f>
        <v>0</v>
      </c>
      <c r="E107" s="1418"/>
      <c r="F107" s="311"/>
      <c r="G107" s="1419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1420" t="s">
        <v>114</v>
      </c>
      <c r="B110" s="1421"/>
      <c r="C110" s="1421"/>
      <c r="D110" s="1421"/>
      <c r="E110" s="1421"/>
      <c r="F110" s="1421"/>
      <c r="G110" s="1422"/>
      <c r="H110" s="1423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1424" t="s">
        <v>115</v>
      </c>
      <c r="B111" s="1425"/>
      <c r="C111" s="1426"/>
      <c r="D111" s="336">
        <f>SUM(E111:G111)</f>
        <v>0</v>
      </c>
      <c r="E111" s="1418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1407" t="s">
        <v>117</v>
      </c>
      <c r="B113" s="1408"/>
      <c r="C113" s="1409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1484" t="s">
        <v>118</v>
      </c>
      <c r="B114" s="10"/>
      <c r="C114" s="1485"/>
      <c r="D114" s="1398" t="s">
        <v>105</v>
      </c>
      <c r="E114" s="1318" t="s">
        <v>107</v>
      </c>
      <c r="F114" s="1316" t="s">
        <v>119</v>
      </c>
      <c r="G114" s="1318"/>
      <c r="H114" s="1427" t="s">
        <v>6</v>
      </c>
      <c r="I114" s="1428"/>
      <c r="J114" s="1428"/>
      <c r="K114" s="1428"/>
      <c r="L114" s="1428"/>
      <c r="M114" s="1428"/>
      <c r="N114" s="1428"/>
      <c r="O114" s="1428"/>
      <c r="P114" s="1428"/>
      <c r="Q114" s="1428"/>
      <c r="R114" s="1428"/>
      <c r="S114" s="1428"/>
      <c r="T114" s="1428"/>
      <c r="U114" s="1429"/>
      <c r="V114" s="1430" t="s">
        <v>7</v>
      </c>
      <c r="W114" s="1485" t="s">
        <v>120</v>
      </c>
    </row>
    <row r="115" spans="1:91" s="23" customFormat="1" ht="23.25" customHeight="1" x14ac:dyDescent="0.15">
      <c r="A115" s="24"/>
      <c r="B115" s="25"/>
      <c r="C115" s="26"/>
      <c r="D115" s="1398"/>
      <c r="E115" s="1318"/>
      <c r="F115" s="1330" t="s">
        <v>121</v>
      </c>
      <c r="G115" s="1329" t="s">
        <v>16</v>
      </c>
      <c r="H115" s="1332" t="s">
        <v>122</v>
      </c>
      <c r="I115" s="1328" t="s">
        <v>123</v>
      </c>
      <c r="J115" s="1431" t="s">
        <v>124</v>
      </c>
      <c r="K115" s="1431" t="s">
        <v>20</v>
      </c>
      <c r="L115" s="1431" t="s">
        <v>21</v>
      </c>
      <c r="M115" s="1431" t="s">
        <v>22</v>
      </c>
      <c r="N115" s="1431" t="s">
        <v>23</v>
      </c>
      <c r="O115" s="1431" t="s">
        <v>24</v>
      </c>
      <c r="P115" s="1431" t="s">
        <v>25</v>
      </c>
      <c r="Q115" s="1431" t="s">
        <v>26</v>
      </c>
      <c r="R115" s="1431" t="s">
        <v>27</v>
      </c>
      <c r="S115" s="1431" t="s">
        <v>28</v>
      </c>
      <c r="T115" s="1431" t="s">
        <v>29</v>
      </c>
      <c r="U115" s="1432" t="s">
        <v>30</v>
      </c>
      <c r="V115" s="349"/>
      <c r="W115" s="26"/>
    </row>
    <row r="116" spans="1:91" s="23" customFormat="1" ht="15" customHeight="1" x14ac:dyDescent="0.15">
      <c r="A116" s="1433" t="s">
        <v>125</v>
      </c>
      <c r="B116" s="1434"/>
      <c r="C116" s="1435"/>
      <c r="D116" s="1436"/>
      <c r="E116" s="1437">
        <f>+F116+G116+H116+I116+J116+K116+L116+M116+N116+O116+P116+Q116+R116+S116+T116+U116</f>
        <v>0</v>
      </c>
      <c r="F116" s="1418"/>
      <c r="G116" s="1438"/>
      <c r="H116" s="1439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1440"/>
      <c r="W116" s="1438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1407" t="s">
        <v>128</v>
      </c>
      <c r="B119" s="1409"/>
      <c r="C119" s="1409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1485"/>
      <c r="D120" s="1398" t="s">
        <v>130</v>
      </c>
      <c r="E120" s="1319" t="s">
        <v>6</v>
      </c>
      <c r="F120" s="1320"/>
      <c r="G120" s="1320"/>
      <c r="H120" s="1320"/>
      <c r="I120" s="1320"/>
      <c r="J120" s="1321"/>
      <c r="K120" s="1320" t="s">
        <v>131</v>
      </c>
      <c r="L120" s="1441"/>
    </row>
    <row r="121" spans="1:91" s="23" customFormat="1" ht="15" customHeight="1" x14ac:dyDescent="0.15">
      <c r="A121" s="25"/>
      <c r="B121" s="25"/>
      <c r="C121" s="26"/>
      <c r="D121" s="1398"/>
      <c r="E121" s="1330" t="s">
        <v>132</v>
      </c>
      <c r="F121" s="1332" t="s">
        <v>133</v>
      </c>
      <c r="G121" s="1328" t="s">
        <v>134</v>
      </c>
      <c r="H121" s="1328" t="s">
        <v>135</v>
      </c>
      <c r="I121" s="1333" t="s">
        <v>136</v>
      </c>
      <c r="J121" s="1331" t="s">
        <v>137</v>
      </c>
      <c r="K121" s="1332" t="s">
        <v>53</v>
      </c>
      <c r="L121" s="1442" t="s">
        <v>52</v>
      </c>
    </row>
    <row r="122" spans="1:91" s="23" customFormat="1" ht="15" customHeight="1" x14ac:dyDescent="0.25">
      <c r="A122" s="1498" t="s">
        <v>138</v>
      </c>
      <c r="B122" s="1499"/>
      <c r="C122" s="1352" t="s">
        <v>139</v>
      </c>
      <c r="D122" s="382">
        <f t="shared" ref="D122:D130" si="25">SUM(E122:J122)</f>
        <v>0</v>
      </c>
      <c r="E122" s="1311"/>
      <c r="F122" s="1353"/>
      <c r="G122" s="53"/>
      <c r="H122" s="53"/>
      <c r="I122" s="53"/>
      <c r="J122" s="1445"/>
      <c r="K122" s="1353"/>
      <c r="L122" s="1312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1498" t="s">
        <v>142</v>
      </c>
      <c r="B125" s="1499"/>
      <c r="C125" s="1352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1498" t="s">
        <v>143</v>
      </c>
      <c r="B128" s="1499"/>
      <c r="C128" s="1352" t="s">
        <v>139</v>
      </c>
      <c r="D128" s="389">
        <f t="shared" si="25"/>
        <v>0</v>
      </c>
      <c r="E128" s="1311"/>
      <c r="F128" s="1353"/>
      <c r="G128" s="53"/>
      <c r="H128" s="53"/>
      <c r="I128" s="53"/>
      <c r="J128" s="1445"/>
      <c r="K128" s="1353"/>
      <c r="L128" s="1312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1407" t="s">
        <v>144</v>
      </c>
      <c r="B131" s="1408"/>
      <c r="C131" s="1408"/>
      <c r="D131" s="1408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1446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1447" t="s">
        <v>148</v>
      </c>
      <c r="B133" s="1448"/>
      <c r="C133" s="1369"/>
      <c r="D133" s="1449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1407" t="s">
        <v>149</v>
      </c>
      <c r="B134" s="1408"/>
      <c r="C134" s="1408"/>
      <c r="D134" s="1408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1500" t="s">
        <v>145</v>
      </c>
      <c r="B135" s="1316" t="s">
        <v>150</v>
      </c>
      <c r="C135" s="1317"/>
      <c r="D135" s="1317"/>
      <c r="E135" s="1317"/>
      <c r="F135" s="1317"/>
      <c r="G135" s="1317"/>
      <c r="H135" s="1317"/>
      <c r="I135" s="1318"/>
      <c r="J135" s="281"/>
      <c r="K135" s="281"/>
      <c r="L135" s="281"/>
    </row>
    <row r="136" spans="1:89" s="23" customFormat="1" ht="42.75" customHeight="1" x14ac:dyDescent="0.15">
      <c r="A136" s="402"/>
      <c r="B136" s="1451" t="s">
        <v>151</v>
      </c>
      <c r="C136" s="1330" t="s">
        <v>152</v>
      </c>
      <c r="D136" s="1328" t="s">
        <v>153</v>
      </c>
      <c r="E136" s="1328" t="s">
        <v>154</v>
      </c>
      <c r="F136" s="1328" t="s">
        <v>155</v>
      </c>
      <c r="G136" s="1328" t="s">
        <v>156</v>
      </c>
      <c r="H136" s="1328" t="s">
        <v>157</v>
      </c>
      <c r="I136" s="1442" t="s">
        <v>158</v>
      </c>
      <c r="J136" s="281"/>
      <c r="K136" s="281"/>
      <c r="L136" s="281"/>
    </row>
    <row r="137" spans="1:89" s="23" customFormat="1" ht="31.5" x14ac:dyDescent="0.15">
      <c r="A137" s="1452" t="s">
        <v>159</v>
      </c>
      <c r="B137" s="1453">
        <f>SUM(C137:I137)</f>
        <v>0</v>
      </c>
      <c r="C137" s="1311"/>
      <c r="D137" s="53"/>
      <c r="E137" s="53"/>
      <c r="F137" s="53"/>
      <c r="G137" s="53"/>
      <c r="H137" s="53"/>
      <c r="I137" s="1312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1407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1500" t="s">
        <v>145</v>
      </c>
      <c r="B141" s="1486" t="s">
        <v>163</v>
      </c>
      <c r="C141" s="1454" t="s">
        <v>164</v>
      </c>
      <c r="D141" s="1455"/>
      <c r="E141" s="1455"/>
      <c r="F141" s="1455"/>
      <c r="G141" s="1455"/>
      <c r="H141" s="1455"/>
      <c r="I141" s="1455"/>
      <c r="J141" s="1455"/>
      <c r="K141" s="1455"/>
      <c r="L141" s="1455"/>
      <c r="M141" s="1456"/>
    </row>
    <row r="142" spans="1:89" s="23" customFormat="1" ht="31.5" x14ac:dyDescent="0.15">
      <c r="A142" s="402"/>
      <c r="B142" s="27"/>
      <c r="C142" s="1330" t="s">
        <v>165</v>
      </c>
      <c r="D142" s="1328" t="s">
        <v>166</v>
      </c>
      <c r="E142" s="1328" t="s">
        <v>167</v>
      </c>
      <c r="F142" s="1328" t="s">
        <v>168</v>
      </c>
      <c r="G142" s="1328" t="s">
        <v>169</v>
      </c>
      <c r="H142" s="1328" t="s">
        <v>170</v>
      </c>
      <c r="I142" s="1328" t="s">
        <v>171</v>
      </c>
      <c r="J142" s="1328" t="s">
        <v>172</v>
      </c>
      <c r="K142" s="1328" t="s">
        <v>173</v>
      </c>
      <c r="L142" s="1328" t="s">
        <v>174</v>
      </c>
      <c r="M142" s="1442" t="s">
        <v>175</v>
      </c>
    </row>
    <row r="143" spans="1:89" s="23" customFormat="1" ht="21" x14ac:dyDescent="0.15">
      <c r="A143" s="1452" t="s">
        <v>176</v>
      </c>
      <c r="B143" s="1453">
        <f>SUM(C143:M143)</f>
        <v>0</v>
      </c>
      <c r="C143" s="1311"/>
      <c r="D143" s="53"/>
      <c r="E143" s="53"/>
      <c r="F143" s="53"/>
      <c r="G143" s="53"/>
      <c r="H143" s="53"/>
      <c r="I143" s="53"/>
      <c r="J143" s="53"/>
      <c r="K143" s="53"/>
      <c r="L143" s="53"/>
      <c r="M143" s="1312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1407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1500" t="s">
        <v>145</v>
      </c>
      <c r="B146" s="1501" t="s">
        <v>179</v>
      </c>
      <c r="C146" s="1458" t="s">
        <v>6</v>
      </c>
      <c r="D146" s="1459"/>
      <c r="E146" s="1459"/>
      <c r="F146" s="1460"/>
      <c r="G146" s="1322" t="s">
        <v>9</v>
      </c>
      <c r="H146" s="1502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1462" t="s">
        <v>180</v>
      </c>
      <c r="D147" s="1328" t="s">
        <v>181</v>
      </c>
      <c r="E147" s="1328" t="s">
        <v>182</v>
      </c>
      <c r="F147" s="1331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1452" t="s">
        <v>184</v>
      </c>
      <c r="B148" s="1463"/>
      <c r="C148" s="1350"/>
      <c r="D148" s="53"/>
      <c r="E148" s="53"/>
      <c r="F148" s="65"/>
      <c r="G148" s="1353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1464" t="s">
        <v>187</v>
      </c>
      <c r="F151" s="1465"/>
      <c r="G151" s="1465"/>
      <c r="H151" s="1465"/>
      <c r="I151" s="1465"/>
      <c r="J151" s="1465"/>
      <c r="K151" s="1465"/>
      <c r="L151" s="1465"/>
      <c r="M151" s="1465"/>
      <c r="N151" s="1465"/>
      <c r="O151" s="1465"/>
      <c r="P151" s="1466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1503" t="s">
        <v>205</v>
      </c>
      <c r="B161" s="1504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1316" t="s">
        <v>3</v>
      </c>
      <c r="B170" s="1317"/>
      <c r="C170" s="1318"/>
      <c r="D170" s="1392" t="s">
        <v>4</v>
      </c>
      <c r="E170" s="1488" t="s">
        <v>207</v>
      </c>
      <c r="F170" s="1328" t="s">
        <v>91</v>
      </c>
      <c r="G170" s="1328" t="s">
        <v>92</v>
      </c>
      <c r="H170" s="1331" t="s">
        <v>93</v>
      </c>
      <c r="I170" s="1393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1489" t="s">
        <v>40</v>
      </c>
      <c r="B171" s="1490" t="s">
        <v>41</v>
      </c>
      <c r="C171" s="1491"/>
      <c r="D171" s="1492">
        <f t="shared" ref="D171:D203" si="34">SUM(E171:H171)</f>
        <v>0</v>
      </c>
      <c r="E171" s="1493"/>
      <c r="F171" s="1339"/>
      <c r="G171" s="1339"/>
      <c r="H171" s="1394"/>
      <c r="I171" s="1395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1489" t="s">
        <v>42</v>
      </c>
      <c r="C172" s="1347" t="s">
        <v>43</v>
      </c>
      <c r="D172" s="1492">
        <f t="shared" si="34"/>
        <v>0</v>
      </c>
      <c r="E172" s="1311"/>
      <c r="F172" s="53"/>
      <c r="G172" s="53"/>
      <c r="H172" s="1354"/>
      <c r="I172" s="1396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1495" t="s">
        <v>60</v>
      </c>
      <c r="C185" s="1496" t="s">
        <v>61</v>
      </c>
      <c r="D185" s="1348">
        <f t="shared" si="34"/>
        <v>0</v>
      </c>
      <c r="E185" s="1353"/>
      <c r="F185" s="53"/>
      <c r="G185" s="53"/>
      <c r="H185" s="1354"/>
      <c r="I185" s="1396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1495" t="s">
        <v>64</v>
      </c>
      <c r="C188" s="1347" t="s">
        <v>65</v>
      </c>
      <c r="D188" s="1492">
        <f t="shared" si="34"/>
        <v>0</v>
      </c>
      <c r="E188" s="1311"/>
      <c r="F188" s="53"/>
      <c r="G188" s="53"/>
      <c r="H188" s="1354"/>
      <c r="I188" s="1396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1363" t="s">
        <v>67</v>
      </c>
      <c r="C191" s="1364"/>
      <c r="D191" s="1365">
        <f t="shared" si="34"/>
        <v>0</v>
      </c>
      <c r="E191" s="1366"/>
      <c r="F191" s="1367"/>
      <c r="G191" s="1367"/>
      <c r="H191" s="1370"/>
      <c r="I191" s="1399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1306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1374" t="s">
        <v>71</v>
      </c>
      <c r="C194" s="1374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1495" t="s">
        <v>75</v>
      </c>
      <c r="C198" s="1375" t="s">
        <v>76</v>
      </c>
      <c r="D198" s="1492">
        <f t="shared" si="34"/>
        <v>0</v>
      </c>
      <c r="E198" s="1311"/>
      <c r="F198" s="53"/>
      <c r="G198" s="53"/>
      <c r="H198" s="1354"/>
      <c r="I198" s="1396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1377" t="s">
        <v>81</v>
      </c>
      <c r="C201" s="1378"/>
      <c r="D201" s="1348">
        <f t="shared" si="34"/>
        <v>0</v>
      </c>
      <c r="E201" s="1311"/>
      <c r="F201" s="53"/>
      <c r="G201" s="53"/>
      <c r="H201" s="1400"/>
      <c r="I201" s="1396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1469" t="s">
        <v>4</v>
      </c>
      <c r="C203" s="1470"/>
      <c r="D203" s="1365">
        <f t="shared" si="34"/>
        <v>0</v>
      </c>
      <c r="E203" s="1384">
        <f>SUM(E171:E202)</f>
        <v>0</v>
      </c>
      <c r="F203" s="1387">
        <f>SUM(F171:F202)</f>
        <v>0</v>
      </c>
      <c r="G203" s="1387">
        <f>SUM(G171:G202)</f>
        <v>0</v>
      </c>
      <c r="H203" s="1471">
        <f>SUM(H171:H202)</f>
        <v>0</v>
      </c>
      <c r="I203" s="1472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1408"/>
      <c r="G204" s="1408" t="s">
        <v>209</v>
      </c>
      <c r="H204" s="1505"/>
      <c r="I204" s="1505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1506" t="s">
        <v>210</v>
      </c>
      <c r="B205" s="1507" t="s">
        <v>211</v>
      </c>
      <c r="C205" s="1508" t="s">
        <v>4</v>
      </c>
      <c r="D205" s="512"/>
      <c r="E205" s="1502"/>
      <c r="F205" s="1316" t="s">
        <v>212</v>
      </c>
      <c r="G205" s="1317"/>
      <c r="H205" s="1317"/>
      <c r="I205" s="1317"/>
      <c r="J205" s="1317"/>
      <c r="K205" s="1317"/>
      <c r="L205" s="1317"/>
      <c r="M205" s="1317"/>
      <c r="N205" s="1317"/>
      <c r="O205" s="1317"/>
      <c r="P205" s="1317"/>
      <c r="Q205" s="1317"/>
      <c r="R205" s="1317"/>
      <c r="S205" s="1317"/>
      <c r="T205" s="1317"/>
      <c r="U205" s="1317"/>
      <c r="V205" s="1317"/>
      <c r="W205" s="1317"/>
      <c r="X205" s="1317"/>
      <c r="Y205" s="1317"/>
      <c r="Z205" s="1317"/>
      <c r="AA205" s="1317"/>
      <c r="AB205" s="1317"/>
      <c r="AC205" s="1317"/>
      <c r="AD205" s="1317"/>
      <c r="AE205" s="1317"/>
      <c r="AF205" s="1317"/>
      <c r="AG205" s="1477"/>
      <c r="AH205" s="1478" t="s">
        <v>213</v>
      </c>
      <c r="AI205" s="515"/>
    </row>
    <row r="206" spans="1:89" x14ac:dyDescent="0.25">
      <c r="A206" s="1506"/>
      <c r="B206" s="516"/>
      <c r="C206" s="517"/>
      <c r="D206" s="518"/>
      <c r="E206" s="422"/>
      <c r="F206" s="1316" t="s">
        <v>21</v>
      </c>
      <c r="G206" s="1318"/>
      <c r="H206" s="1319" t="s">
        <v>22</v>
      </c>
      <c r="I206" s="1441"/>
      <c r="J206" s="1319" t="s">
        <v>23</v>
      </c>
      <c r="K206" s="1441"/>
      <c r="L206" s="1319" t="s">
        <v>24</v>
      </c>
      <c r="M206" s="1441"/>
      <c r="N206" s="1319" t="s">
        <v>25</v>
      </c>
      <c r="O206" s="1441"/>
      <c r="P206" s="1319" t="s">
        <v>26</v>
      </c>
      <c r="Q206" s="1441"/>
      <c r="R206" s="1319" t="s">
        <v>27</v>
      </c>
      <c r="S206" s="1441"/>
      <c r="T206" s="1319" t="s">
        <v>28</v>
      </c>
      <c r="U206" s="1441"/>
      <c r="V206" s="1319" t="s">
        <v>29</v>
      </c>
      <c r="W206" s="1441"/>
      <c r="X206" s="1319" t="s">
        <v>30</v>
      </c>
      <c r="Y206" s="1441"/>
      <c r="Z206" s="1319" t="s">
        <v>31</v>
      </c>
      <c r="AA206" s="1441"/>
      <c r="AB206" s="1319" t="s">
        <v>32</v>
      </c>
      <c r="AC206" s="1441"/>
      <c r="AD206" s="1319" t="s">
        <v>33</v>
      </c>
      <c r="AE206" s="1441"/>
      <c r="AF206" s="1319" t="s">
        <v>214</v>
      </c>
      <c r="AG206" s="1321"/>
      <c r="AH206" s="519"/>
    </row>
    <row r="207" spans="1:89" x14ac:dyDescent="0.25">
      <c r="A207" s="1506"/>
      <c r="B207" s="520"/>
      <c r="C207" s="1509" t="s">
        <v>215</v>
      </c>
      <c r="D207" s="1332" t="s">
        <v>53</v>
      </c>
      <c r="E207" s="1442" t="s">
        <v>52</v>
      </c>
      <c r="F207" s="1510" t="s">
        <v>53</v>
      </c>
      <c r="G207" s="1442" t="s">
        <v>52</v>
      </c>
      <c r="H207" s="1510" t="s">
        <v>53</v>
      </c>
      <c r="I207" s="1442" t="s">
        <v>52</v>
      </c>
      <c r="J207" s="1510" t="s">
        <v>53</v>
      </c>
      <c r="K207" s="1442" t="s">
        <v>52</v>
      </c>
      <c r="L207" s="1510" t="s">
        <v>53</v>
      </c>
      <c r="M207" s="1442" t="s">
        <v>52</v>
      </c>
      <c r="N207" s="1510" t="s">
        <v>53</v>
      </c>
      <c r="O207" s="1442" t="s">
        <v>52</v>
      </c>
      <c r="P207" s="1510" t="s">
        <v>53</v>
      </c>
      <c r="Q207" s="1442" t="s">
        <v>52</v>
      </c>
      <c r="R207" s="1510" t="s">
        <v>53</v>
      </c>
      <c r="S207" s="1442" t="s">
        <v>52</v>
      </c>
      <c r="T207" s="1510" t="s">
        <v>53</v>
      </c>
      <c r="U207" s="1442" t="s">
        <v>52</v>
      </c>
      <c r="V207" s="1510" t="s">
        <v>53</v>
      </c>
      <c r="W207" s="1442" t="s">
        <v>52</v>
      </c>
      <c r="X207" s="1510" t="s">
        <v>53</v>
      </c>
      <c r="Y207" s="1442" t="s">
        <v>52</v>
      </c>
      <c r="Z207" s="1510" t="s">
        <v>53</v>
      </c>
      <c r="AA207" s="1442" t="s">
        <v>52</v>
      </c>
      <c r="AB207" s="1510" t="s">
        <v>53</v>
      </c>
      <c r="AC207" s="1442" t="s">
        <v>52</v>
      </c>
      <c r="AD207" s="1510" t="s">
        <v>53</v>
      </c>
      <c r="AE207" s="1442" t="s">
        <v>52</v>
      </c>
      <c r="AF207" s="1510" t="s">
        <v>53</v>
      </c>
      <c r="AG207" s="1480" t="s">
        <v>52</v>
      </c>
      <c r="AH207" s="524"/>
    </row>
    <row r="208" spans="1:89" ht="15" customHeight="1" x14ac:dyDescent="0.25">
      <c r="A208" s="1481" t="s">
        <v>116</v>
      </c>
      <c r="B208" s="1307" t="s">
        <v>216</v>
      </c>
      <c r="C208" s="1482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1511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1511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1511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1512" t="s">
        <v>222</v>
      </c>
      <c r="B214" s="1307" t="s">
        <v>223</v>
      </c>
      <c r="C214" s="1308">
        <f t="shared" si="41"/>
        <v>0</v>
      </c>
      <c r="D214" s="1309">
        <f t="shared" si="38"/>
        <v>0</v>
      </c>
      <c r="E214" s="1310">
        <f t="shared" si="38"/>
        <v>0</v>
      </c>
      <c r="F214" s="1311"/>
      <c r="G214" s="54"/>
      <c r="H214" s="1311"/>
      <c r="I214" s="54"/>
      <c r="J214" s="1311"/>
      <c r="K214" s="54"/>
      <c r="L214" s="1311"/>
      <c r="M214" s="54"/>
      <c r="N214" s="1311"/>
      <c r="O214" s="54"/>
      <c r="P214" s="1311"/>
      <c r="Q214" s="54"/>
      <c r="R214" s="1311"/>
      <c r="S214" s="54"/>
      <c r="T214" s="1311"/>
      <c r="U214" s="54"/>
      <c r="V214" s="1311"/>
      <c r="W214" s="54"/>
      <c r="X214" s="1311"/>
      <c r="Y214" s="54"/>
      <c r="Z214" s="1311"/>
      <c r="AA214" s="54"/>
      <c r="AB214" s="1311"/>
      <c r="AC214" s="54"/>
      <c r="AD214" s="1311"/>
      <c r="AE214" s="54"/>
      <c r="AF214" s="1311"/>
      <c r="AG214" s="65"/>
      <c r="AH214" s="1312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1512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44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E52" xr:uid="{6219004C-B8A6-4BC4-891D-B841431B3307}">
      <formula1>0</formula1>
      <formula2>9.99999999999999E+37</formula2>
    </dataValidation>
    <dataValidation type="whole" allowBlank="1" showInputMessage="1" showErrorMessage="1" sqref="E153:R168" xr:uid="{732FC363-DD78-4543-8A99-5F62DCA17720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6EAE0D91-9C55-47DB-8F0D-ECB371BD92FB}"/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7C9D3658-C253-4C48-A041-788B82777944}">
      <formula1>0</formula1>
    </dataValidation>
    <dataValidation type="whole" operator="greaterThanOrEqual" allowBlank="1" showInputMessage="1" showErrorMessage="1" sqref="D153:D168 E107:H109 E111:H112 AF11:AI52" xr:uid="{A0953B87-B0BB-4953-AE2A-50498DB81B36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75A2-FC66-49AC-B68A-3A74EE44A551}">
  <dimension ref="A1:CS249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6.42578125" customWidth="1"/>
    <col min="2" max="2" width="22.85546875" customWidth="1"/>
    <col min="3" max="3" width="28.42578125" customWidth="1"/>
    <col min="4" max="4" width="17.42578125" customWidth="1"/>
    <col min="5" max="6" width="14.140625" customWidth="1"/>
    <col min="7" max="7" width="14.7109375" customWidth="1"/>
    <col min="8" max="8" width="14.140625" customWidth="1"/>
    <col min="9" max="9" width="13.5703125" customWidth="1"/>
    <col min="10" max="13" width="14.7109375" customWidth="1"/>
    <col min="26" max="26" width="10" customWidth="1"/>
    <col min="29" max="29" width="10.28515625" customWidth="1"/>
    <col min="77" max="97" width="11.42578125" hidden="1" customWidth="1"/>
  </cols>
  <sheetData>
    <row r="1" spans="1:96" x14ac:dyDescent="0.25">
      <c r="A1" s="1" t="s">
        <v>0</v>
      </c>
    </row>
    <row r="2" spans="1:96" x14ac:dyDescent="0.25">
      <c r="A2" s="1" t="str">
        <f>CONCATENATE("COMUNA: ",[13]NOMBRE!B2, " (",[13]NOMBRE!C2,[13]NOMBRE!D2,[13]NOMBRE!E2,[13]NOMBRE!F2,[13]NOMBRE!G2,")")</f>
        <v>COMUNA: LINARES (07401)</v>
      </c>
    </row>
    <row r="3" spans="1:96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96" x14ac:dyDescent="0.25">
      <c r="A4" s="1" t="str">
        <f>CONCATENATE("MES: ",[13]NOMBRE!B6, " (",[13]NOMBRE!C6,[13]NOMBRE!D6,")")</f>
        <v>MES: DICIEMBRE (12)</v>
      </c>
    </row>
    <row r="5" spans="1:96" x14ac:dyDescent="0.25">
      <c r="A5" s="1" t="str">
        <f>CONCATENATE("AÑO: ",[13]NOMBRE!B7)</f>
        <v>AÑO: 2025</v>
      </c>
    </row>
    <row r="6" spans="1:96" ht="18" customHeight="1" x14ac:dyDescent="0.25">
      <c r="A6" s="2" t="s">
        <v>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8" spans="1:96" s="8" customFormat="1" ht="18" customHeight="1" x14ac:dyDescent="0.2">
      <c r="A8" s="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7"/>
      <c r="AE8" s="7"/>
      <c r="AF8" s="7"/>
    </row>
    <row r="9" spans="1:96" s="23" customFormat="1" ht="30" customHeight="1" x14ac:dyDescent="0.15">
      <c r="A9" s="1484" t="s">
        <v>3</v>
      </c>
      <c r="B9" s="10"/>
      <c r="C9" s="1485"/>
      <c r="D9" s="1486" t="s">
        <v>4</v>
      </c>
      <c r="E9" s="1316" t="s">
        <v>5</v>
      </c>
      <c r="F9" s="1317"/>
      <c r="G9" s="1317"/>
      <c r="H9" s="1317"/>
      <c r="I9" s="1318"/>
      <c r="J9" s="1319" t="s">
        <v>6</v>
      </c>
      <c r="K9" s="1320"/>
      <c r="L9" s="1320"/>
      <c r="M9" s="1320"/>
      <c r="N9" s="1320"/>
      <c r="O9" s="1320"/>
      <c r="P9" s="1320"/>
      <c r="Q9" s="1320"/>
      <c r="R9" s="1320"/>
      <c r="S9" s="1320"/>
      <c r="T9" s="1320"/>
      <c r="U9" s="1320"/>
      <c r="V9" s="1320"/>
      <c r="W9" s="1320"/>
      <c r="X9" s="1321"/>
      <c r="Y9" s="1320" t="s">
        <v>7</v>
      </c>
      <c r="Z9" s="1320"/>
      <c r="AA9" s="1321"/>
      <c r="AB9" s="1322" t="s">
        <v>8</v>
      </c>
      <c r="AC9" s="1323" t="s">
        <v>9</v>
      </c>
      <c r="AD9" s="1323" t="s">
        <v>10</v>
      </c>
      <c r="AE9" s="1324" t="s">
        <v>11</v>
      </c>
      <c r="AF9" s="1317" t="s">
        <v>12</v>
      </c>
      <c r="AG9" s="1318"/>
      <c r="AH9" s="1487" t="s">
        <v>13</v>
      </c>
      <c r="AI9" s="1487" t="s">
        <v>14</v>
      </c>
    </row>
    <row r="10" spans="1:96" s="23" customFormat="1" ht="30" customHeight="1" x14ac:dyDescent="0.15">
      <c r="A10" s="24"/>
      <c r="B10" s="25"/>
      <c r="C10" s="26"/>
      <c r="D10" s="27"/>
      <c r="E10" s="1488" t="s">
        <v>15</v>
      </c>
      <c r="F10" s="1327" t="s">
        <v>16</v>
      </c>
      <c r="G10" s="1327" t="s">
        <v>17</v>
      </c>
      <c r="H10" s="1328" t="s">
        <v>18</v>
      </c>
      <c r="I10" s="1329" t="s">
        <v>19</v>
      </c>
      <c r="J10" s="1510" t="s">
        <v>20</v>
      </c>
      <c r="K10" s="1328" t="s">
        <v>21</v>
      </c>
      <c r="L10" s="1328" t="s">
        <v>22</v>
      </c>
      <c r="M10" s="1328" t="s">
        <v>23</v>
      </c>
      <c r="N10" s="1328" t="s">
        <v>24</v>
      </c>
      <c r="O10" s="1328" t="s">
        <v>25</v>
      </c>
      <c r="P10" s="1328" t="s">
        <v>26</v>
      </c>
      <c r="Q10" s="1328" t="s">
        <v>27</v>
      </c>
      <c r="R10" s="1328" t="s">
        <v>28</v>
      </c>
      <c r="S10" s="1328" t="s">
        <v>29</v>
      </c>
      <c r="T10" s="1328" t="s">
        <v>30</v>
      </c>
      <c r="U10" s="1328" t="s">
        <v>31</v>
      </c>
      <c r="V10" s="1328" t="s">
        <v>32</v>
      </c>
      <c r="W10" s="1328" t="s">
        <v>33</v>
      </c>
      <c r="X10" s="1331" t="s">
        <v>34</v>
      </c>
      <c r="Y10" s="1332" t="s">
        <v>35</v>
      </c>
      <c r="Z10" s="1333" t="s">
        <v>36</v>
      </c>
      <c r="AA10" s="1331" t="s">
        <v>37</v>
      </c>
      <c r="AB10" s="36"/>
      <c r="AC10" s="37"/>
      <c r="AD10" s="37"/>
      <c r="AE10" s="38"/>
      <c r="AF10" s="1510" t="s">
        <v>38</v>
      </c>
      <c r="AG10" s="39" t="s">
        <v>39</v>
      </c>
      <c r="AH10" s="40"/>
      <c r="AI10" s="40"/>
    </row>
    <row r="11" spans="1:96" s="23" customFormat="1" ht="15" customHeight="1" x14ac:dyDescent="0.25">
      <c r="A11" s="1489" t="s">
        <v>40</v>
      </c>
      <c r="B11" s="1490" t="s">
        <v>41</v>
      </c>
      <c r="C11" s="1491"/>
      <c r="D11" s="1492">
        <f>SUM(E11:G11)</f>
        <v>0</v>
      </c>
      <c r="E11" s="1493"/>
      <c r="F11" s="1339"/>
      <c r="G11" s="1339"/>
      <c r="H11" s="1494"/>
      <c r="I11" s="1341"/>
      <c r="J11" s="1494"/>
      <c r="K11" s="1342"/>
      <c r="L11" s="1342"/>
      <c r="M11" s="1343"/>
      <c r="N11" s="1343"/>
      <c r="O11" s="1343"/>
      <c r="P11" s="1343"/>
      <c r="Q11" s="1343"/>
      <c r="R11" s="1343"/>
      <c r="S11" s="1343"/>
      <c r="T11" s="1343"/>
      <c r="U11" s="1343"/>
      <c r="V11" s="1343"/>
      <c r="W11" s="1343"/>
      <c r="X11" s="1343"/>
      <c r="Y11" s="1344"/>
      <c r="Z11" s="1342"/>
      <c r="AA11" s="1345"/>
      <c r="AB11" s="1346"/>
      <c r="AC11" s="53"/>
      <c r="AD11" s="53"/>
      <c r="AE11" s="54"/>
      <c r="AF11" s="1311"/>
      <c r="AG11" s="1312"/>
      <c r="AH11" s="1312"/>
      <c r="AI11" s="1312"/>
      <c r="AJ11" t="str">
        <f>CB11&amp;CC11&amp;CD11&amp;CE11&amp;CF11&amp;CG11&amp;CH11</f>
        <v/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 s="57"/>
      <c r="CC11" s="58" t="str">
        <f t="shared" ref="CC11:CC52" si="0">IF(AND($D11&lt;&gt;0,AC11=""),"* No olvide ingresar la variable "&amp;AC$9&amp;""&amp;" (Digite CERO si no tiene).  ",IF(AC11&gt;$D11,"* La variable Pueblos Originarios no puede superar el Total. ",""))</f>
        <v/>
      </c>
      <c r="CD11" s="58" t="str">
        <f t="shared" ref="CD11:CD52" si="1">IF(AND($D11&lt;&gt;0,AD11=""),"* No olvide ingresar la variable "&amp;AD$9&amp;""&amp;" (Digite CERO si no tiene).  ",IF(AD11&gt;$D11,"* La variable Migrantes no puede superar el Total. ",""))</f>
        <v/>
      </c>
      <c r="CE11" s="58" t="str">
        <f t="shared" ref="CE11:CE22" si="2">IF(AND($D11&lt;&gt;0,AE11=""),"* No olvide ingresar la variable "&amp;AE$9&amp;""&amp;" (Digite CERO si no tiene).  ",IF(AE11&gt;$D11,"* La variable Espacios Amigables/ Adolescentes no puede superar el Total. ",""))</f>
        <v/>
      </c>
      <c r="CF11" s="58" t="str">
        <f t="shared" ref="CF11:CF52" si="3">IF(AND(D11&gt;0,OR(AF11="",AG11="",))," * No olvide digitar la variable TRANS Masculino/Femenino (Digite CERO si no tiene). ",IF(AF11+AG11&gt;$D11,"* La suma de TRANS Masculino + Femenino no puede superar el Total. ",""))</f>
        <v/>
      </c>
      <c r="CG11" s="58" t="str">
        <f>IF(AND(D11&gt;0,AH11=""),"* No olvide digitar la variable Niños, niñas, adolescentes y jóvenes SENAME (Digite CERO si no tiene). ",IF(AH11&gt;$D11,"* La suma de Niños, niñas, adolescentes y jóvenes SENAME no puede superar el Total. ",""))</f>
        <v/>
      </c>
      <c r="CH11" s="58" t="str">
        <f>IF(AND(D11&gt;0,AI11=""),"* No olvide digitar la variable Niños, niñas, adolescentes y jóvenes Mejor Niñez (Digite CERO si no tiene). ",IF(AI11&gt;$D11,"* La suma de Niños, niñas, adolescentes y jóvenes Mejor Niñez no puede superar el Total. ",""))</f>
        <v/>
      </c>
      <c r="CK11" s="59"/>
      <c r="CL11" s="57"/>
      <c r="CM11" s="60">
        <f t="shared" ref="CM11:CO26" si="4">IF(AND($D11&lt;&gt;0,AC11=""),1,IF(AC11&gt;$D11,1,0))</f>
        <v>0</v>
      </c>
      <c r="CN11" s="60">
        <f t="shared" si="4"/>
        <v>0</v>
      </c>
      <c r="CO11" s="60">
        <f t="shared" si="4"/>
        <v>0</v>
      </c>
      <c r="CP11" s="60">
        <f t="shared" ref="CP11:CP52" si="5">IF(AND(D11&gt;0,OR(AF11="",AG11="",)),1,IF(AF11+AG11&gt;$D11,1,0))</f>
        <v>0</v>
      </c>
      <c r="CQ11" s="61">
        <f>IF(AND(D11&gt;0,AH11=""),1,IF(AH11&gt;$D11,1,0))</f>
        <v>0</v>
      </c>
      <c r="CR11" s="61">
        <f>IF(AND(D11&gt;0,AI11=""),1,IF(AI11&gt;$D11,1,0))</f>
        <v>0</v>
      </c>
    </row>
    <row r="12" spans="1:96" s="23" customFormat="1" ht="21" x14ac:dyDescent="0.25">
      <c r="A12" s="62"/>
      <c r="B12" s="1489" t="s">
        <v>42</v>
      </c>
      <c r="C12" s="1347" t="s">
        <v>43</v>
      </c>
      <c r="D12" s="1348">
        <f>SUM(E12:X12)</f>
        <v>0</v>
      </c>
      <c r="E12" s="1311"/>
      <c r="F12" s="53"/>
      <c r="G12" s="53"/>
      <c r="H12" s="53"/>
      <c r="I12" s="54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65"/>
      <c r="Y12" s="1349"/>
      <c r="Z12" s="66"/>
      <c r="AA12" s="67"/>
      <c r="AB12" s="1350"/>
      <c r="AC12" s="53"/>
      <c r="AD12" s="53"/>
      <c r="AE12" s="54"/>
      <c r="AF12" s="1311"/>
      <c r="AG12" s="1312"/>
      <c r="AH12" s="1312"/>
      <c r="AI12" s="1312"/>
      <c r="AJ12" t="str">
        <f t="shared" ref="AJ12:AJ52" si="6">CB12&amp;CC12&amp;CD12&amp;CE12&amp;CF12&amp;CG12&amp;CH12</f>
        <v/>
      </c>
      <c r="CB12" s="58" t="str">
        <f t="shared" ref="CB12:CB50" si="7">IF(AND($D12&lt;&gt;0,AB12=""),"* No olvide ingresar la columna "&amp;AB$9&amp;""&amp;" (Digite CERO si no tiene).  ",IF(AB12&gt;$D12,"* El Número de Familias en Riesgo no puede superar el Total. ",""))</f>
        <v/>
      </c>
      <c r="CC12" s="58" t="str">
        <f t="shared" si="0"/>
        <v/>
      </c>
      <c r="CD12" s="58" t="str">
        <f t="shared" si="1"/>
        <v/>
      </c>
      <c r="CE12" s="58" t="str">
        <f t="shared" si="2"/>
        <v/>
      </c>
      <c r="CF12" s="58" t="str">
        <f t="shared" si="3"/>
        <v/>
      </c>
      <c r="CG12" s="58" t="str">
        <f t="shared" ref="CG12:CG52" si="8">IF(AND(D12&gt;0,AI12=""),"* No olvide digitar la variable Niños, niñas, adolescentes y jóvenes SENAME (Digite CERO si no tiene). ",IF(AI12&gt;$D12,"* La suma de Niños, niñas, adolescentes y jóvenes SENAME no puede superar el Total. ",""))</f>
        <v/>
      </c>
      <c r="CH12" s="58" t="str">
        <f t="shared" ref="CH12:CH52" si="9">IF(AND(D12&gt;0,AI12=""),"* No olvide digitar la variable Niños, niñas, adolescentes y jóvenes Mejor Niñez (Digite CERO si no tiene). ",IF(AI12&gt;$D12,"* La suma de Niños, niñas, adolescentes y jóvenes Mejor Niñez no puede superar el Total. ",""))</f>
        <v/>
      </c>
      <c r="CK12" s="59"/>
      <c r="CL12" s="60">
        <f t="shared" ref="CL12:CO50" si="10">IF(AND($D12&lt;&gt;0,AB12=""),1,IF(AB12&gt;$D12,1,0))</f>
        <v>0</v>
      </c>
      <c r="CM12" s="60">
        <f t="shared" si="4"/>
        <v>0</v>
      </c>
      <c r="CN12" s="60">
        <f t="shared" si="4"/>
        <v>0</v>
      </c>
      <c r="CO12" s="60">
        <f t="shared" si="4"/>
        <v>0</v>
      </c>
      <c r="CP12" s="60">
        <f t="shared" si="5"/>
        <v>0</v>
      </c>
      <c r="CQ12" s="61">
        <f t="shared" ref="CQ12:CQ52" si="11">IF(AND(D12&gt;0,AI12=""),1,IF(AI12&gt;$D12,1,0))</f>
        <v>0</v>
      </c>
      <c r="CR12" s="61">
        <f t="shared" ref="CR12:CR52" si="12">IF(AND(D12&gt;0,AI12=""),1,IF(AI12&gt;$D12,1,0))</f>
        <v>0</v>
      </c>
    </row>
    <row r="13" spans="1:96" s="23" customFormat="1" ht="15" customHeight="1" x14ac:dyDescent="0.25">
      <c r="A13" s="62"/>
      <c r="B13" s="62"/>
      <c r="C13" s="69" t="s">
        <v>44</v>
      </c>
      <c r="D13" s="70">
        <f t="shared" ref="D13:D21" si="13">SUM(E13:X13)</f>
        <v>0</v>
      </c>
      <c r="E13" s="71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4"/>
      <c r="Y13" s="75"/>
      <c r="Z13" s="76"/>
      <c r="AA13" s="77"/>
      <c r="AB13" s="78"/>
      <c r="AC13" s="72"/>
      <c r="AD13" s="72"/>
      <c r="AE13" s="73"/>
      <c r="AF13" s="71"/>
      <c r="AG13" s="79"/>
      <c r="AH13" s="79"/>
      <c r="AI13" s="79"/>
      <c r="AJ13" t="str">
        <f t="shared" si="6"/>
        <v/>
      </c>
      <c r="CB13" s="58" t="str">
        <f t="shared" si="7"/>
        <v/>
      </c>
      <c r="CC13" s="58" t="str">
        <f t="shared" si="0"/>
        <v/>
      </c>
      <c r="CD13" s="58" t="str">
        <f t="shared" si="1"/>
        <v/>
      </c>
      <c r="CE13" s="58" t="str">
        <f t="shared" si="2"/>
        <v/>
      </c>
      <c r="CF13" s="58" t="str">
        <f t="shared" si="3"/>
        <v/>
      </c>
      <c r="CG13" s="58" t="str">
        <f t="shared" si="8"/>
        <v/>
      </c>
      <c r="CH13" s="58" t="str">
        <f t="shared" si="9"/>
        <v/>
      </c>
      <c r="CK13" s="59"/>
      <c r="CL13" s="60">
        <f t="shared" si="10"/>
        <v>0</v>
      </c>
      <c r="CM13" s="60">
        <f t="shared" si="4"/>
        <v>0</v>
      </c>
      <c r="CN13" s="60">
        <f t="shared" si="4"/>
        <v>0</v>
      </c>
      <c r="CO13" s="60">
        <f t="shared" si="4"/>
        <v>0</v>
      </c>
      <c r="CP13" s="60">
        <f t="shared" si="5"/>
        <v>0</v>
      </c>
      <c r="CQ13" s="61">
        <f t="shared" si="11"/>
        <v>0</v>
      </c>
      <c r="CR13" s="61">
        <f t="shared" si="12"/>
        <v>0</v>
      </c>
    </row>
    <row r="14" spans="1:96" s="23" customFormat="1" ht="15" customHeight="1" x14ac:dyDescent="0.25">
      <c r="A14" s="62"/>
      <c r="B14" s="62"/>
      <c r="C14" s="80" t="s">
        <v>45</v>
      </c>
      <c r="D14" s="70">
        <f t="shared" si="13"/>
        <v>0</v>
      </c>
      <c r="E14" s="81"/>
      <c r="F14" s="82"/>
      <c r="G14" s="82"/>
      <c r="H14" s="82"/>
      <c r="I14" s="83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74"/>
      <c r="Y14" s="84"/>
      <c r="Z14" s="76"/>
      <c r="AA14" s="77"/>
      <c r="AB14" s="85"/>
      <c r="AC14" s="82"/>
      <c r="AD14" s="82"/>
      <c r="AE14" s="83"/>
      <c r="AF14" s="81"/>
      <c r="AG14" s="86"/>
      <c r="AH14" s="86"/>
      <c r="AI14" s="86"/>
      <c r="AJ14" t="str">
        <f t="shared" si="6"/>
        <v/>
      </c>
      <c r="CB14" s="58" t="str">
        <f t="shared" si="7"/>
        <v/>
      </c>
      <c r="CC14" s="58" t="str">
        <f t="shared" si="0"/>
        <v/>
      </c>
      <c r="CD14" s="58" t="str">
        <f t="shared" si="1"/>
        <v/>
      </c>
      <c r="CE14" s="58" t="str">
        <f t="shared" si="2"/>
        <v/>
      </c>
      <c r="CF14" s="58" t="str">
        <f t="shared" si="3"/>
        <v/>
      </c>
      <c r="CG14" s="58" t="str">
        <f t="shared" si="8"/>
        <v/>
      </c>
      <c r="CH14" s="58" t="str">
        <f t="shared" si="9"/>
        <v/>
      </c>
      <c r="CK14" s="59"/>
      <c r="CL14" s="60">
        <f t="shared" si="10"/>
        <v>0</v>
      </c>
      <c r="CM14" s="60">
        <f t="shared" si="4"/>
        <v>0</v>
      </c>
      <c r="CN14" s="60">
        <f t="shared" si="4"/>
        <v>0</v>
      </c>
      <c r="CO14" s="60">
        <f t="shared" si="4"/>
        <v>0</v>
      </c>
      <c r="CP14" s="60">
        <f t="shared" si="5"/>
        <v>0</v>
      </c>
      <c r="CQ14" s="61">
        <f t="shared" si="11"/>
        <v>0</v>
      </c>
      <c r="CR14" s="61">
        <f t="shared" si="12"/>
        <v>0</v>
      </c>
    </row>
    <row r="15" spans="1:96" s="23" customFormat="1" ht="15" customHeight="1" x14ac:dyDescent="0.25">
      <c r="A15" s="62"/>
      <c r="B15" s="87"/>
      <c r="C15" s="88" t="s">
        <v>46</v>
      </c>
      <c r="D15" s="89">
        <f t="shared" si="13"/>
        <v>0</v>
      </c>
      <c r="E15" s="90"/>
      <c r="F15" s="91"/>
      <c r="G15" s="91"/>
      <c r="H15" s="91"/>
      <c r="I15" s="92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3"/>
      <c r="Y15" s="94"/>
      <c r="Z15" s="95"/>
      <c r="AA15" s="96"/>
      <c r="AB15" s="97"/>
      <c r="AC15" s="91"/>
      <c r="AD15" s="91"/>
      <c r="AE15" s="92"/>
      <c r="AF15" s="90"/>
      <c r="AG15" s="98"/>
      <c r="AH15" s="98"/>
      <c r="AI15" s="98"/>
      <c r="AJ15" t="str">
        <f t="shared" si="6"/>
        <v/>
      </c>
      <c r="CB15" s="58" t="str">
        <f t="shared" si="7"/>
        <v/>
      </c>
      <c r="CC15" s="58" t="str">
        <f t="shared" si="0"/>
        <v/>
      </c>
      <c r="CD15" s="58" t="str">
        <f t="shared" si="1"/>
        <v/>
      </c>
      <c r="CE15" s="58" t="str">
        <f t="shared" si="2"/>
        <v/>
      </c>
      <c r="CF15" s="58" t="str">
        <f t="shared" si="3"/>
        <v/>
      </c>
      <c r="CG15" s="58" t="str">
        <f t="shared" si="8"/>
        <v/>
      </c>
      <c r="CH15" s="58" t="str">
        <f t="shared" si="9"/>
        <v/>
      </c>
      <c r="CK15" s="59"/>
      <c r="CL15" s="60">
        <f t="shared" si="10"/>
        <v>0</v>
      </c>
      <c r="CM15" s="60">
        <f t="shared" si="4"/>
        <v>0</v>
      </c>
      <c r="CN15" s="60">
        <f t="shared" si="4"/>
        <v>0</v>
      </c>
      <c r="CO15" s="60">
        <f t="shared" si="4"/>
        <v>0</v>
      </c>
      <c r="CP15" s="60">
        <f t="shared" si="5"/>
        <v>0</v>
      </c>
      <c r="CQ15" s="61">
        <f t="shared" si="11"/>
        <v>0</v>
      </c>
      <c r="CR15" s="61">
        <f t="shared" si="12"/>
        <v>0</v>
      </c>
    </row>
    <row r="16" spans="1:96" s="23" customFormat="1" ht="15" customHeight="1" x14ac:dyDescent="0.25">
      <c r="A16" s="62"/>
      <c r="B16" s="99" t="s">
        <v>47</v>
      </c>
      <c r="C16" s="100"/>
      <c r="D16" s="101">
        <f t="shared" si="13"/>
        <v>0</v>
      </c>
      <c r="E16" s="71"/>
      <c r="F16" s="72"/>
      <c r="G16" s="72"/>
      <c r="H16" s="72"/>
      <c r="I16" s="79"/>
      <c r="J16" s="102"/>
      <c r="K16" s="72"/>
      <c r="L16" s="72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4"/>
      <c r="Z16" s="105"/>
      <c r="AA16" s="106"/>
      <c r="AB16" s="78"/>
      <c r="AC16" s="72"/>
      <c r="AD16" s="72"/>
      <c r="AE16" s="73"/>
      <c r="AF16" s="71"/>
      <c r="AG16" s="79"/>
      <c r="AH16" s="79"/>
      <c r="AI16" s="79"/>
      <c r="AJ16" t="str">
        <f t="shared" si="6"/>
        <v/>
      </c>
      <c r="CB16" s="58" t="str">
        <f t="shared" si="7"/>
        <v/>
      </c>
      <c r="CC16" s="58" t="str">
        <f t="shared" si="0"/>
        <v/>
      </c>
      <c r="CD16" s="58" t="str">
        <f t="shared" si="1"/>
        <v/>
      </c>
      <c r="CE16" s="58" t="str">
        <f t="shared" si="2"/>
        <v/>
      </c>
      <c r="CF16" s="58" t="str">
        <f t="shared" si="3"/>
        <v/>
      </c>
      <c r="CG16" s="58" t="str">
        <f t="shared" si="8"/>
        <v/>
      </c>
      <c r="CH16" s="58" t="str">
        <f t="shared" si="9"/>
        <v/>
      </c>
      <c r="CK16" s="59"/>
      <c r="CL16" s="60">
        <f t="shared" si="10"/>
        <v>0</v>
      </c>
      <c r="CM16" s="60">
        <f t="shared" si="4"/>
        <v>0</v>
      </c>
      <c r="CN16" s="60">
        <f t="shared" si="4"/>
        <v>0</v>
      </c>
      <c r="CO16" s="60">
        <f t="shared" si="4"/>
        <v>0</v>
      </c>
      <c r="CP16" s="60">
        <f t="shared" si="5"/>
        <v>0</v>
      </c>
      <c r="CQ16" s="61">
        <f t="shared" si="11"/>
        <v>0</v>
      </c>
      <c r="CR16" s="61">
        <f t="shared" si="12"/>
        <v>0</v>
      </c>
    </row>
    <row r="17" spans="1:96" s="23" customFormat="1" ht="15" customHeight="1" x14ac:dyDescent="0.25">
      <c r="A17" s="62"/>
      <c r="B17" s="107" t="s">
        <v>48</v>
      </c>
      <c r="C17" s="108"/>
      <c r="D17" s="70">
        <f t="shared" si="13"/>
        <v>0</v>
      </c>
      <c r="E17" s="81"/>
      <c r="F17" s="82"/>
      <c r="G17" s="82"/>
      <c r="H17" s="82"/>
      <c r="I17" s="86"/>
      <c r="J17" s="109"/>
      <c r="K17" s="82"/>
      <c r="L17" s="82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1"/>
      <c r="Z17" s="76"/>
      <c r="AA17" s="77"/>
      <c r="AB17" s="85"/>
      <c r="AC17" s="82"/>
      <c r="AD17" s="82"/>
      <c r="AE17" s="83"/>
      <c r="AF17" s="81"/>
      <c r="AG17" s="86"/>
      <c r="AH17" s="86"/>
      <c r="AI17" s="86"/>
      <c r="AJ17" t="str">
        <f t="shared" si="6"/>
        <v/>
      </c>
      <c r="CB17" s="58" t="str">
        <f t="shared" si="7"/>
        <v/>
      </c>
      <c r="CC17" s="58" t="str">
        <f t="shared" si="0"/>
        <v/>
      </c>
      <c r="CD17" s="58" t="str">
        <f t="shared" si="1"/>
        <v/>
      </c>
      <c r="CE17" s="58" t="str">
        <f t="shared" si="2"/>
        <v/>
      </c>
      <c r="CF17" s="58" t="str">
        <f t="shared" si="3"/>
        <v/>
      </c>
      <c r="CG17" s="58" t="str">
        <f t="shared" si="8"/>
        <v/>
      </c>
      <c r="CH17" s="58" t="str">
        <f t="shared" si="9"/>
        <v/>
      </c>
      <c r="CK17" s="59"/>
      <c r="CL17" s="60">
        <f t="shared" si="10"/>
        <v>0</v>
      </c>
      <c r="CM17" s="60">
        <f t="shared" si="4"/>
        <v>0</v>
      </c>
      <c r="CN17" s="60">
        <f t="shared" si="4"/>
        <v>0</v>
      </c>
      <c r="CO17" s="60">
        <f t="shared" si="4"/>
        <v>0</v>
      </c>
      <c r="CP17" s="60">
        <f t="shared" si="5"/>
        <v>0</v>
      </c>
      <c r="CQ17" s="61">
        <f t="shared" si="11"/>
        <v>0</v>
      </c>
      <c r="CR17" s="61">
        <f t="shared" si="12"/>
        <v>0</v>
      </c>
    </row>
    <row r="18" spans="1:96" s="23" customFormat="1" ht="15" customHeight="1" x14ac:dyDescent="0.25">
      <c r="A18" s="62"/>
      <c r="B18" s="107" t="s">
        <v>49</v>
      </c>
      <c r="C18" s="108"/>
      <c r="D18" s="70">
        <f t="shared" si="13"/>
        <v>0</v>
      </c>
      <c r="E18" s="81"/>
      <c r="F18" s="82"/>
      <c r="G18" s="82"/>
      <c r="H18" s="82"/>
      <c r="I18" s="86"/>
      <c r="J18" s="109"/>
      <c r="K18" s="82"/>
      <c r="L18" s="82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1"/>
      <c r="Z18" s="76"/>
      <c r="AA18" s="77"/>
      <c r="AB18" s="85"/>
      <c r="AC18" s="82"/>
      <c r="AD18" s="82"/>
      <c r="AE18" s="83"/>
      <c r="AF18" s="81"/>
      <c r="AG18" s="86"/>
      <c r="AH18" s="86"/>
      <c r="AI18" s="86"/>
      <c r="AJ18" t="str">
        <f t="shared" si="6"/>
        <v/>
      </c>
      <c r="CB18" s="58" t="str">
        <f t="shared" si="7"/>
        <v/>
      </c>
      <c r="CC18" s="58" t="str">
        <f t="shared" si="0"/>
        <v/>
      </c>
      <c r="CD18" s="58" t="str">
        <f t="shared" si="1"/>
        <v/>
      </c>
      <c r="CE18" s="58" t="str">
        <f t="shared" si="2"/>
        <v/>
      </c>
      <c r="CF18" s="58" t="str">
        <f t="shared" si="3"/>
        <v/>
      </c>
      <c r="CG18" s="58" t="str">
        <f t="shared" si="8"/>
        <v/>
      </c>
      <c r="CH18" s="58" t="str">
        <f t="shared" si="9"/>
        <v/>
      </c>
      <c r="CK18" s="59"/>
      <c r="CL18" s="60">
        <f t="shared" si="10"/>
        <v>0</v>
      </c>
      <c r="CM18" s="60">
        <f t="shared" si="4"/>
        <v>0</v>
      </c>
      <c r="CN18" s="60">
        <f t="shared" si="4"/>
        <v>0</v>
      </c>
      <c r="CO18" s="60">
        <f t="shared" si="4"/>
        <v>0</v>
      </c>
      <c r="CP18" s="60">
        <f t="shared" si="5"/>
        <v>0</v>
      </c>
      <c r="CQ18" s="61">
        <f t="shared" si="11"/>
        <v>0</v>
      </c>
      <c r="CR18" s="61">
        <f t="shared" si="12"/>
        <v>0</v>
      </c>
    </row>
    <row r="19" spans="1:96" s="23" customFormat="1" ht="15" customHeight="1" x14ac:dyDescent="0.25">
      <c r="A19" s="62"/>
      <c r="B19" s="112" t="s">
        <v>50</v>
      </c>
      <c r="C19" s="113"/>
      <c r="D19" s="114">
        <f t="shared" si="13"/>
        <v>0</v>
      </c>
      <c r="E19" s="115"/>
      <c r="F19" s="116"/>
      <c r="G19" s="116"/>
      <c r="H19" s="116"/>
      <c r="I19" s="117"/>
      <c r="J19" s="118"/>
      <c r="K19" s="116"/>
      <c r="L19" s="116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20"/>
      <c r="Z19" s="116"/>
      <c r="AA19" s="121"/>
      <c r="AB19" s="120"/>
      <c r="AC19" s="116"/>
      <c r="AD19" s="116"/>
      <c r="AE19" s="122"/>
      <c r="AF19" s="115"/>
      <c r="AG19" s="117"/>
      <c r="AH19" s="117"/>
      <c r="AI19" s="117"/>
      <c r="AJ19" t="str">
        <f t="shared" si="6"/>
        <v/>
      </c>
      <c r="CB19" s="58" t="str">
        <f t="shared" si="7"/>
        <v/>
      </c>
      <c r="CC19" s="58" t="str">
        <f t="shared" si="0"/>
        <v/>
      </c>
      <c r="CD19" s="58" t="str">
        <f t="shared" si="1"/>
        <v/>
      </c>
      <c r="CE19" s="58" t="str">
        <f t="shared" si="2"/>
        <v/>
      </c>
      <c r="CF19" s="58" t="str">
        <f t="shared" si="3"/>
        <v/>
      </c>
      <c r="CG19" s="58" t="str">
        <f t="shared" si="8"/>
        <v/>
      </c>
      <c r="CH19" s="58" t="str">
        <f t="shared" si="9"/>
        <v/>
      </c>
      <c r="CK19" s="59"/>
      <c r="CL19" s="60">
        <f t="shared" si="10"/>
        <v>0</v>
      </c>
      <c r="CM19" s="60">
        <f t="shared" si="4"/>
        <v>0</v>
      </c>
      <c r="CN19" s="60">
        <f t="shared" si="4"/>
        <v>0</v>
      </c>
      <c r="CO19" s="60">
        <f t="shared" si="4"/>
        <v>0</v>
      </c>
      <c r="CP19" s="60">
        <f t="shared" si="5"/>
        <v>0</v>
      </c>
      <c r="CQ19" s="61">
        <f t="shared" si="11"/>
        <v>0</v>
      </c>
      <c r="CR19" s="61">
        <f t="shared" si="12"/>
        <v>0</v>
      </c>
    </row>
    <row r="20" spans="1:96" s="23" customFormat="1" ht="15" customHeight="1" x14ac:dyDescent="0.25">
      <c r="A20" s="62"/>
      <c r="B20" s="1495" t="s">
        <v>51</v>
      </c>
      <c r="C20" s="1352" t="s">
        <v>52</v>
      </c>
      <c r="D20" s="1348">
        <f t="shared" si="13"/>
        <v>0</v>
      </c>
      <c r="E20" s="125"/>
      <c r="F20" s="126"/>
      <c r="G20" s="126"/>
      <c r="H20" s="126"/>
      <c r="I20" s="127"/>
      <c r="J20" s="1353"/>
      <c r="K20" s="53"/>
      <c r="L20" s="53"/>
      <c r="M20" s="1354"/>
      <c r="N20" s="1354"/>
      <c r="O20" s="1354"/>
      <c r="P20" s="1354"/>
      <c r="Q20" s="1354"/>
      <c r="R20" s="1354"/>
      <c r="S20" s="1354"/>
      <c r="T20" s="1354"/>
      <c r="U20" s="1354"/>
      <c r="V20" s="1354"/>
      <c r="W20" s="1354"/>
      <c r="X20" s="1354"/>
      <c r="Y20" s="1350"/>
      <c r="Z20" s="53"/>
      <c r="AA20" s="65"/>
      <c r="AB20" s="1350"/>
      <c r="AC20" s="53"/>
      <c r="AD20" s="53"/>
      <c r="AE20" s="54"/>
      <c r="AF20" s="1311"/>
      <c r="AG20" s="1312"/>
      <c r="AH20" s="1312"/>
      <c r="AI20" s="1312"/>
      <c r="AJ20" t="str">
        <f t="shared" si="6"/>
        <v/>
      </c>
      <c r="CB20" s="58" t="str">
        <f t="shared" si="7"/>
        <v/>
      </c>
      <c r="CC20" s="58" t="str">
        <f t="shared" si="0"/>
        <v/>
      </c>
      <c r="CD20" s="58" t="str">
        <f t="shared" si="1"/>
        <v/>
      </c>
      <c r="CE20" s="58" t="str">
        <f t="shared" si="2"/>
        <v/>
      </c>
      <c r="CF20" s="58" t="str">
        <f t="shared" si="3"/>
        <v/>
      </c>
      <c r="CG20" s="58" t="str">
        <f t="shared" si="8"/>
        <v/>
      </c>
      <c r="CH20" s="58" t="str">
        <f t="shared" si="9"/>
        <v/>
      </c>
      <c r="CK20" s="59"/>
      <c r="CL20" s="60">
        <f t="shared" si="10"/>
        <v>0</v>
      </c>
      <c r="CM20" s="60">
        <f t="shared" si="4"/>
        <v>0</v>
      </c>
      <c r="CN20" s="60">
        <f t="shared" si="4"/>
        <v>0</v>
      </c>
      <c r="CO20" s="60">
        <f t="shared" si="4"/>
        <v>0</v>
      </c>
      <c r="CP20" s="60">
        <f t="shared" si="5"/>
        <v>0</v>
      </c>
      <c r="CQ20" s="61">
        <f t="shared" si="11"/>
        <v>0</v>
      </c>
      <c r="CR20" s="61">
        <f t="shared" si="12"/>
        <v>0</v>
      </c>
    </row>
    <row r="21" spans="1:96" s="23" customFormat="1" ht="15" customHeight="1" x14ac:dyDescent="0.25">
      <c r="A21" s="62"/>
      <c r="B21" s="130"/>
      <c r="C21" s="131" t="s">
        <v>53</v>
      </c>
      <c r="D21" s="114">
        <f t="shared" si="13"/>
        <v>0</v>
      </c>
      <c r="E21" s="125"/>
      <c r="F21" s="126"/>
      <c r="G21" s="126"/>
      <c r="H21" s="126"/>
      <c r="I21" s="127"/>
      <c r="J21" s="118"/>
      <c r="K21" s="116"/>
      <c r="L21" s="116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20"/>
      <c r="Z21" s="116"/>
      <c r="AA21" s="121"/>
      <c r="AB21" s="120"/>
      <c r="AC21" s="116"/>
      <c r="AD21" s="116"/>
      <c r="AE21" s="122"/>
      <c r="AF21" s="115"/>
      <c r="AG21" s="117"/>
      <c r="AH21" s="117"/>
      <c r="AI21" s="117"/>
      <c r="AJ21" t="str">
        <f t="shared" si="6"/>
        <v/>
      </c>
      <c r="CB21" s="58" t="str">
        <f t="shared" si="7"/>
        <v/>
      </c>
      <c r="CC21" s="58" t="str">
        <f t="shared" si="0"/>
        <v/>
      </c>
      <c r="CD21" s="58" t="str">
        <f t="shared" si="1"/>
        <v/>
      </c>
      <c r="CE21" s="58" t="str">
        <f t="shared" si="2"/>
        <v/>
      </c>
      <c r="CF21" s="58" t="str">
        <f t="shared" si="3"/>
        <v/>
      </c>
      <c r="CG21" s="58" t="str">
        <f t="shared" si="8"/>
        <v/>
      </c>
      <c r="CH21" s="58" t="str">
        <f t="shared" si="9"/>
        <v/>
      </c>
      <c r="CK21" s="59"/>
      <c r="CL21" s="60">
        <f t="shared" si="10"/>
        <v>0</v>
      </c>
      <c r="CM21" s="60">
        <f t="shared" si="4"/>
        <v>0</v>
      </c>
      <c r="CN21" s="60">
        <f t="shared" si="4"/>
        <v>0</v>
      </c>
      <c r="CO21" s="60">
        <f t="shared" si="4"/>
        <v>0</v>
      </c>
      <c r="CP21" s="60">
        <f t="shared" si="5"/>
        <v>0</v>
      </c>
      <c r="CQ21" s="61">
        <f t="shared" si="11"/>
        <v>0</v>
      </c>
      <c r="CR21" s="61">
        <f t="shared" si="12"/>
        <v>0</v>
      </c>
    </row>
    <row r="22" spans="1:96" s="23" customFormat="1" ht="15" customHeight="1" x14ac:dyDescent="0.25">
      <c r="A22" s="62"/>
      <c r="B22" s="99" t="s">
        <v>54</v>
      </c>
      <c r="C22" s="100"/>
      <c r="D22" s="101">
        <f>P22+Q22+R22+S22+T22</f>
        <v>0</v>
      </c>
      <c r="E22" s="125"/>
      <c r="F22" s="126"/>
      <c r="G22" s="126"/>
      <c r="H22" s="126"/>
      <c r="I22" s="127"/>
      <c r="J22" s="132"/>
      <c r="K22" s="133"/>
      <c r="L22" s="133"/>
      <c r="M22" s="133"/>
      <c r="N22" s="133"/>
      <c r="O22" s="133"/>
      <c r="P22" s="1354"/>
      <c r="Q22" s="103"/>
      <c r="R22" s="103"/>
      <c r="S22" s="103"/>
      <c r="T22" s="103"/>
      <c r="U22" s="133"/>
      <c r="V22" s="133"/>
      <c r="W22" s="133"/>
      <c r="X22" s="134"/>
      <c r="Y22" s="104"/>
      <c r="Z22" s="105"/>
      <c r="AA22" s="106"/>
      <c r="AB22" s="78"/>
      <c r="AC22" s="72"/>
      <c r="AD22" s="72"/>
      <c r="AE22" s="73"/>
      <c r="AF22" s="71"/>
      <c r="AG22" s="79"/>
      <c r="AH22" s="79"/>
      <c r="AI22" s="79"/>
      <c r="AJ22" t="str">
        <f t="shared" si="6"/>
        <v/>
      </c>
      <c r="CB22" s="58" t="str">
        <f t="shared" si="7"/>
        <v/>
      </c>
      <c r="CC22" s="58" t="str">
        <f t="shared" si="0"/>
        <v/>
      </c>
      <c r="CD22" s="58" t="str">
        <f t="shared" si="1"/>
        <v/>
      </c>
      <c r="CE22" s="58" t="str">
        <f t="shared" si="2"/>
        <v/>
      </c>
      <c r="CF22" s="58" t="str">
        <f t="shared" si="3"/>
        <v/>
      </c>
      <c r="CG22" s="58" t="str">
        <f t="shared" si="8"/>
        <v/>
      </c>
      <c r="CH22" s="58" t="str">
        <f t="shared" si="9"/>
        <v/>
      </c>
      <c r="CK22" s="59"/>
      <c r="CL22" s="60">
        <f t="shared" si="10"/>
        <v>0</v>
      </c>
      <c r="CM22" s="60">
        <f t="shared" si="4"/>
        <v>0</v>
      </c>
      <c r="CN22" s="60">
        <f t="shared" si="4"/>
        <v>0</v>
      </c>
      <c r="CO22" s="60">
        <f t="shared" si="4"/>
        <v>0</v>
      </c>
      <c r="CP22" s="60">
        <f t="shared" si="5"/>
        <v>0</v>
      </c>
      <c r="CQ22" s="61">
        <f t="shared" si="11"/>
        <v>0</v>
      </c>
      <c r="CR22" s="61">
        <f t="shared" si="12"/>
        <v>0</v>
      </c>
    </row>
    <row r="23" spans="1:96" s="23" customFormat="1" ht="24.75" customHeight="1" x14ac:dyDescent="0.25">
      <c r="A23" s="62"/>
      <c r="B23" s="135" t="s">
        <v>55</v>
      </c>
      <c r="C23" s="136"/>
      <c r="D23" s="137">
        <f>SUM(J23:S23)</f>
        <v>35</v>
      </c>
      <c r="E23" s="125"/>
      <c r="F23" s="126"/>
      <c r="G23" s="126"/>
      <c r="H23" s="126"/>
      <c r="I23" s="127"/>
      <c r="J23" s="138"/>
      <c r="K23" s="139">
        <v>4</v>
      </c>
      <c r="L23" s="139">
        <v>5</v>
      </c>
      <c r="M23" s="139">
        <v>8</v>
      </c>
      <c r="N23" s="139">
        <v>8</v>
      </c>
      <c r="O23" s="139">
        <v>4</v>
      </c>
      <c r="P23" s="139">
        <v>2</v>
      </c>
      <c r="Q23" s="139">
        <v>4</v>
      </c>
      <c r="R23" s="139"/>
      <c r="S23" s="139"/>
      <c r="T23" s="140"/>
      <c r="U23" s="140"/>
      <c r="V23" s="140"/>
      <c r="W23" s="140"/>
      <c r="X23" s="140"/>
      <c r="Y23" s="141">
        <v>35</v>
      </c>
      <c r="Z23" s="139">
        <v>0</v>
      </c>
      <c r="AA23" s="142">
        <v>0</v>
      </c>
      <c r="AB23" s="141">
        <v>0</v>
      </c>
      <c r="AC23" s="139">
        <v>0</v>
      </c>
      <c r="AD23" s="139">
        <v>0</v>
      </c>
      <c r="AE23" s="143"/>
      <c r="AF23" s="144">
        <v>0</v>
      </c>
      <c r="AG23" s="145">
        <v>0</v>
      </c>
      <c r="AH23" s="145">
        <v>0</v>
      </c>
      <c r="AI23" s="145">
        <v>0</v>
      </c>
      <c r="AJ23" t="str">
        <f t="shared" si="6"/>
        <v/>
      </c>
      <c r="CB23" s="58" t="str">
        <f t="shared" si="7"/>
        <v/>
      </c>
      <c r="CC23" s="58" t="str">
        <f t="shared" si="0"/>
        <v/>
      </c>
      <c r="CD23" s="58" t="str">
        <f t="shared" si="1"/>
        <v/>
      </c>
      <c r="CE23" s="146"/>
      <c r="CF23" s="58" t="str">
        <f t="shared" si="3"/>
        <v/>
      </c>
      <c r="CG23" s="58" t="str">
        <f t="shared" si="8"/>
        <v/>
      </c>
      <c r="CH23" s="58" t="str">
        <f t="shared" si="9"/>
        <v/>
      </c>
      <c r="CK23" s="59"/>
      <c r="CL23" s="60">
        <f t="shared" si="10"/>
        <v>0</v>
      </c>
      <c r="CM23" s="60">
        <f t="shared" si="4"/>
        <v>0</v>
      </c>
      <c r="CN23" s="60">
        <f t="shared" si="4"/>
        <v>0</v>
      </c>
      <c r="CO23" s="57"/>
      <c r="CP23" s="60">
        <f t="shared" si="5"/>
        <v>0</v>
      </c>
      <c r="CQ23" s="61">
        <f t="shared" si="11"/>
        <v>0</v>
      </c>
      <c r="CR23" s="61">
        <f t="shared" si="12"/>
        <v>0</v>
      </c>
    </row>
    <row r="24" spans="1:96" s="23" customFormat="1" ht="15" customHeight="1" x14ac:dyDescent="0.25">
      <c r="A24" s="62"/>
      <c r="B24" s="1486" t="s">
        <v>56</v>
      </c>
      <c r="C24" s="1355" t="s">
        <v>57</v>
      </c>
      <c r="D24" s="1492">
        <f>SUM(J24:S24)</f>
        <v>15</v>
      </c>
      <c r="E24" s="1356"/>
      <c r="F24" s="149"/>
      <c r="G24" s="149"/>
      <c r="H24" s="149"/>
      <c r="I24" s="1357"/>
      <c r="J24" s="1353"/>
      <c r="K24" s="1339">
        <v>3</v>
      </c>
      <c r="L24" s="1339">
        <v>4</v>
      </c>
      <c r="M24" s="1339">
        <v>5</v>
      </c>
      <c r="N24" s="1339">
        <v>3</v>
      </c>
      <c r="O24" s="1339">
        <v>0</v>
      </c>
      <c r="P24" s="1339">
        <v>0</v>
      </c>
      <c r="Q24" s="1339">
        <v>0</v>
      </c>
      <c r="R24" s="1339"/>
      <c r="S24" s="1339"/>
      <c r="T24" s="1358"/>
      <c r="U24" s="1358"/>
      <c r="V24" s="1358"/>
      <c r="W24" s="1358"/>
      <c r="X24" s="1358"/>
      <c r="Y24" s="1350">
        <v>15</v>
      </c>
      <c r="Z24" s="53">
        <v>0</v>
      </c>
      <c r="AA24" s="1359">
        <v>0</v>
      </c>
      <c r="AB24" s="1350">
        <v>0</v>
      </c>
      <c r="AC24" s="53">
        <v>0</v>
      </c>
      <c r="AD24" s="53">
        <v>0</v>
      </c>
      <c r="AE24" s="152"/>
      <c r="AF24" s="1311">
        <v>0</v>
      </c>
      <c r="AG24" s="1312">
        <v>0</v>
      </c>
      <c r="AH24" s="1312">
        <v>0</v>
      </c>
      <c r="AI24" s="1312">
        <v>0</v>
      </c>
      <c r="AJ24" t="str">
        <f t="shared" si="6"/>
        <v/>
      </c>
      <c r="CB24" s="58" t="str">
        <f t="shared" si="7"/>
        <v/>
      </c>
      <c r="CC24" s="58" t="str">
        <f t="shared" si="0"/>
        <v/>
      </c>
      <c r="CD24" s="58" t="str">
        <f t="shared" si="1"/>
        <v/>
      </c>
      <c r="CE24" s="146"/>
      <c r="CF24" s="58" t="str">
        <f t="shared" si="3"/>
        <v/>
      </c>
      <c r="CG24" s="58" t="str">
        <f t="shared" si="8"/>
        <v/>
      </c>
      <c r="CH24" s="58" t="str">
        <f t="shared" si="9"/>
        <v/>
      </c>
      <c r="CK24" s="59"/>
      <c r="CL24" s="60">
        <f t="shared" si="10"/>
        <v>0</v>
      </c>
      <c r="CM24" s="60">
        <f t="shared" si="4"/>
        <v>0</v>
      </c>
      <c r="CN24" s="60">
        <f t="shared" si="4"/>
        <v>0</v>
      </c>
      <c r="CO24" s="57"/>
      <c r="CP24" s="60">
        <f t="shared" si="5"/>
        <v>0</v>
      </c>
      <c r="CQ24" s="61">
        <f t="shared" si="11"/>
        <v>0</v>
      </c>
      <c r="CR24" s="61">
        <f t="shared" si="12"/>
        <v>0</v>
      </c>
    </row>
    <row r="25" spans="1:96" s="23" customFormat="1" ht="15" customHeight="1" x14ac:dyDescent="0.25">
      <c r="A25" s="62"/>
      <c r="B25" s="27"/>
      <c r="C25" s="153" t="s">
        <v>58</v>
      </c>
      <c r="D25" s="114">
        <f>SUM(J25:S25)</f>
        <v>20</v>
      </c>
      <c r="E25" s="154"/>
      <c r="F25" s="155"/>
      <c r="G25" s="155"/>
      <c r="H25" s="155"/>
      <c r="I25" s="156"/>
      <c r="J25" s="118"/>
      <c r="K25" s="116">
        <v>1</v>
      </c>
      <c r="L25" s="116">
        <v>1</v>
      </c>
      <c r="M25" s="116">
        <v>3</v>
      </c>
      <c r="N25" s="116">
        <v>5</v>
      </c>
      <c r="O25" s="116">
        <v>4</v>
      </c>
      <c r="P25" s="116">
        <v>2</v>
      </c>
      <c r="Q25" s="116">
        <v>4</v>
      </c>
      <c r="R25" s="116"/>
      <c r="S25" s="116"/>
      <c r="T25" s="157"/>
      <c r="U25" s="157"/>
      <c r="V25" s="157"/>
      <c r="W25" s="157"/>
      <c r="X25" s="157"/>
      <c r="Y25" s="158">
        <v>20</v>
      </c>
      <c r="Z25" s="159"/>
      <c r="AA25" s="121">
        <v>0</v>
      </c>
      <c r="AB25" s="120">
        <v>0</v>
      </c>
      <c r="AC25" s="116">
        <v>0</v>
      </c>
      <c r="AD25" s="116">
        <v>0</v>
      </c>
      <c r="AE25" s="160"/>
      <c r="AF25" s="115">
        <v>0</v>
      </c>
      <c r="AG25" s="117">
        <v>0</v>
      </c>
      <c r="AH25" s="117">
        <v>0</v>
      </c>
      <c r="AI25" s="117">
        <v>0</v>
      </c>
      <c r="AJ25" t="str">
        <f t="shared" si="6"/>
        <v/>
      </c>
      <c r="CB25" s="58" t="str">
        <f t="shared" si="7"/>
        <v/>
      </c>
      <c r="CC25" s="58" t="str">
        <f t="shared" si="0"/>
        <v/>
      </c>
      <c r="CD25" s="58" t="str">
        <f t="shared" si="1"/>
        <v/>
      </c>
      <c r="CE25" s="146"/>
      <c r="CF25" s="58" t="str">
        <f t="shared" si="3"/>
        <v/>
      </c>
      <c r="CG25" s="58" t="str">
        <f t="shared" si="8"/>
        <v/>
      </c>
      <c r="CH25" s="58" t="str">
        <f t="shared" si="9"/>
        <v/>
      </c>
      <c r="CK25" s="59"/>
      <c r="CL25" s="60">
        <f t="shared" si="10"/>
        <v>0</v>
      </c>
      <c r="CM25" s="60">
        <f t="shared" si="4"/>
        <v>0</v>
      </c>
      <c r="CN25" s="60">
        <f t="shared" si="4"/>
        <v>0</v>
      </c>
      <c r="CO25" s="57"/>
      <c r="CP25" s="60">
        <f t="shared" si="5"/>
        <v>0</v>
      </c>
      <c r="CQ25" s="61">
        <f t="shared" si="11"/>
        <v>0</v>
      </c>
      <c r="CR25" s="61">
        <f t="shared" si="12"/>
        <v>0</v>
      </c>
    </row>
    <row r="26" spans="1:96" s="23" customFormat="1" ht="15" customHeight="1" x14ac:dyDescent="0.25">
      <c r="A26" s="62"/>
      <c r="B26" s="161" t="s">
        <v>59</v>
      </c>
      <c r="C26" s="162"/>
      <c r="D26" s="163">
        <f>SUM(H26:X26)</f>
        <v>0</v>
      </c>
      <c r="E26" s="164"/>
      <c r="F26" s="165"/>
      <c r="G26" s="165"/>
      <c r="H26" s="91"/>
      <c r="I26" s="98"/>
      <c r="J26" s="166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7"/>
      <c r="Z26" s="91"/>
      <c r="AA26" s="93"/>
      <c r="AB26" s="97"/>
      <c r="AC26" s="91"/>
      <c r="AD26" s="91"/>
      <c r="AE26" s="92"/>
      <c r="AF26" s="90"/>
      <c r="AG26" s="98"/>
      <c r="AH26" s="98"/>
      <c r="AI26" s="98"/>
      <c r="AJ26" t="str">
        <f t="shared" si="6"/>
        <v/>
      </c>
      <c r="CB26" s="58" t="str">
        <f t="shared" si="7"/>
        <v/>
      </c>
      <c r="CC26" s="58" t="str">
        <f t="shared" si="0"/>
        <v/>
      </c>
      <c r="CD26" s="58" t="str">
        <f t="shared" si="1"/>
        <v/>
      </c>
      <c r="CE26" s="58" t="str">
        <f>IF(AND($D26&lt;&gt;0,AE26=""),"* No olvide ingresar la variable "&amp;AE$9&amp;""&amp;" (Digite CERO si no tiene).  ",IF(AE26&gt;$D26,"* La variable Espacios Amigables/ Adolescentes no puede superar el Total. ",""))</f>
        <v/>
      </c>
      <c r="CF26" s="58" t="str">
        <f t="shared" si="3"/>
        <v/>
      </c>
      <c r="CG26" s="58" t="str">
        <f t="shared" si="8"/>
        <v/>
      </c>
      <c r="CH26" s="58" t="str">
        <f t="shared" si="9"/>
        <v/>
      </c>
      <c r="CK26" s="59"/>
      <c r="CL26" s="60">
        <f t="shared" si="10"/>
        <v>0</v>
      </c>
      <c r="CM26" s="60">
        <f t="shared" si="4"/>
        <v>0</v>
      </c>
      <c r="CN26" s="60">
        <f t="shared" si="4"/>
        <v>0</v>
      </c>
      <c r="CO26" s="60">
        <f>IF(AND($D26&lt;&gt;0,AE26=""),1,IF(AE26&gt;$D26,1,0))</f>
        <v>0</v>
      </c>
      <c r="CP26" s="60">
        <f t="shared" si="5"/>
        <v>0</v>
      </c>
      <c r="CQ26" s="61">
        <f t="shared" si="11"/>
        <v>0</v>
      </c>
      <c r="CR26" s="61">
        <f t="shared" si="12"/>
        <v>0</v>
      </c>
    </row>
    <row r="27" spans="1:96" s="23" customFormat="1" ht="15" customHeight="1" x14ac:dyDescent="0.25">
      <c r="A27" s="62"/>
      <c r="B27" s="1495" t="s">
        <v>60</v>
      </c>
      <c r="C27" s="1496" t="s">
        <v>61</v>
      </c>
      <c r="D27" s="1492">
        <f>SUM(E27:F27)</f>
        <v>0</v>
      </c>
      <c r="E27" s="71"/>
      <c r="F27" s="133"/>
      <c r="G27" s="133"/>
      <c r="H27" s="168"/>
      <c r="I27" s="169"/>
      <c r="J27" s="132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4"/>
      <c r="Y27" s="170"/>
      <c r="Z27" s="168"/>
      <c r="AA27" s="171"/>
      <c r="AB27" s="1350"/>
      <c r="AC27" s="53"/>
      <c r="AD27" s="53"/>
      <c r="AE27" s="172"/>
      <c r="AF27" s="1311"/>
      <c r="AG27" s="1312"/>
      <c r="AH27" s="1312"/>
      <c r="AI27" s="1312"/>
      <c r="AJ27" t="str">
        <f t="shared" si="6"/>
        <v/>
      </c>
      <c r="CB27" s="58" t="str">
        <f t="shared" si="7"/>
        <v/>
      </c>
      <c r="CC27" s="58" t="str">
        <f t="shared" si="0"/>
        <v/>
      </c>
      <c r="CD27" s="58" t="str">
        <f t="shared" si="1"/>
        <v/>
      </c>
      <c r="CE27" s="146"/>
      <c r="CF27" s="58" t="str">
        <f t="shared" si="3"/>
        <v/>
      </c>
      <c r="CG27" s="58" t="str">
        <f t="shared" si="8"/>
        <v/>
      </c>
      <c r="CH27" s="58" t="str">
        <f t="shared" si="9"/>
        <v/>
      </c>
      <c r="CK27" s="59"/>
      <c r="CL27" s="60">
        <f t="shared" si="10"/>
        <v>0</v>
      </c>
      <c r="CM27" s="60">
        <f t="shared" si="10"/>
        <v>0</v>
      </c>
      <c r="CN27" s="60">
        <f t="shared" si="10"/>
        <v>0</v>
      </c>
      <c r="CO27" s="57"/>
      <c r="CP27" s="60">
        <f t="shared" si="5"/>
        <v>0</v>
      </c>
      <c r="CQ27" s="61">
        <f t="shared" si="11"/>
        <v>0</v>
      </c>
      <c r="CR27" s="61">
        <f t="shared" si="12"/>
        <v>0</v>
      </c>
    </row>
    <row r="28" spans="1:96" s="23" customFormat="1" ht="15" customHeight="1" x14ac:dyDescent="0.25">
      <c r="A28" s="62"/>
      <c r="B28" s="173"/>
      <c r="C28" s="174" t="s">
        <v>62</v>
      </c>
      <c r="D28" s="137">
        <f>SUM(E28:G28)</f>
        <v>0</v>
      </c>
      <c r="E28" s="81"/>
      <c r="F28" s="133"/>
      <c r="G28" s="133"/>
      <c r="H28" s="126"/>
      <c r="I28" s="175"/>
      <c r="J28" s="176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40"/>
      <c r="Y28" s="178"/>
      <c r="Z28" s="126"/>
      <c r="AA28" s="179"/>
      <c r="AB28" s="85"/>
      <c r="AC28" s="82"/>
      <c r="AD28" s="82"/>
      <c r="AE28" s="83"/>
      <c r="AF28" s="81"/>
      <c r="AG28" s="86"/>
      <c r="AH28" s="86"/>
      <c r="AI28" s="86"/>
      <c r="AJ28" t="str">
        <f t="shared" si="6"/>
        <v/>
      </c>
      <c r="CB28" s="58" t="str">
        <f t="shared" si="7"/>
        <v/>
      </c>
      <c r="CC28" s="58" t="str">
        <f t="shared" si="0"/>
        <v/>
      </c>
      <c r="CD28" s="58" t="str">
        <f t="shared" si="1"/>
        <v/>
      </c>
      <c r="CE28" s="58" t="str">
        <f t="shared" ref="CE28:CE52" si="14">IF(AND($D28&lt;&gt;0,AE28=""),"* No olvide ingresar la variable "&amp;AE$9&amp;""&amp;" (Digite CERO si no tiene).  ",IF(AE28&gt;$D28,"* La variable Espacios Amigables/ Adolescentes no puede superar el Total. ",""))</f>
        <v/>
      </c>
      <c r="CF28" s="58" t="str">
        <f t="shared" si="3"/>
        <v/>
      </c>
      <c r="CG28" s="58" t="str">
        <f t="shared" si="8"/>
        <v/>
      </c>
      <c r="CH28" s="58" t="str">
        <f t="shared" si="9"/>
        <v/>
      </c>
      <c r="CK28" s="59"/>
      <c r="CL28" s="60">
        <f t="shared" si="10"/>
        <v>0</v>
      </c>
      <c r="CM28" s="60">
        <f t="shared" si="10"/>
        <v>0</v>
      </c>
      <c r="CN28" s="60">
        <f t="shared" si="10"/>
        <v>0</v>
      </c>
      <c r="CO28" s="60">
        <f t="shared" si="10"/>
        <v>0</v>
      </c>
      <c r="CP28" s="60">
        <f t="shared" si="5"/>
        <v>0</v>
      </c>
      <c r="CQ28" s="61">
        <f t="shared" si="11"/>
        <v>0</v>
      </c>
      <c r="CR28" s="61">
        <f t="shared" si="12"/>
        <v>0</v>
      </c>
    </row>
    <row r="29" spans="1:96" s="23" customFormat="1" ht="15" customHeight="1" x14ac:dyDescent="0.25">
      <c r="A29" s="62"/>
      <c r="B29" s="130"/>
      <c r="C29" s="180" t="s">
        <v>63</v>
      </c>
      <c r="D29" s="114">
        <f>SUM(E29:G29)</f>
        <v>0</v>
      </c>
      <c r="E29" s="115"/>
      <c r="F29" s="166"/>
      <c r="G29" s="166"/>
      <c r="H29" s="181"/>
      <c r="I29" s="182"/>
      <c r="J29" s="181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7"/>
      <c r="Y29" s="158"/>
      <c r="Z29" s="155"/>
      <c r="AA29" s="183"/>
      <c r="AB29" s="97"/>
      <c r="AC29" s="91"/>
      <c r="AD29" s="91"/>
      <c r="AE29" s="92"/>
      <c r="AF29" s="90"/>
      <c r="AG29" s="98"/>
      <c r="AH29" s="98"/>
      <c r="AI29" s="98"/>
      <c r="AJ29" t="str">
        <f t="shared" si="6"/>
        <v/>
      </c>
      <c r="CB29" s="58" t="str">
        <f t="shared" si="7"/>
        <v/>
      </c>
      <c r="CC29" s="58" t="str">
        <f t="shared" si="0"/>
        <v/>
      </c>
      <c r="CD29" s="58" t="str">
        <f t="shared" si="1"/>
        <v/>
      </c>
      <c r="CE29" s="58" t="str">
        <f t="shared" si="14"/>
        <v/>
      </c>
      <c r="CF29" s="58" t="str">
        <f t="shared" si="3"/>
        <v/>
      </c>
      <c r="CG29" s="58" t="str">
        <f t="shared" si="8"/>
        <v/>
      </c>
      <c r="CH29" s="58" t="str">
        <f t="shared" si="9"/>
        <v/>
      </c>
      <c r="CK29" s="59"/>
      <c r="CL29" s="60">
        <f t="shared" si="10"/>
        <v>0</v>
      </c>
      <c r="CM29" s="60">
        <f t="shared" si="10"/>
        <v>0</v>
      </c>
      <c r="CN29" s="60">
        <f t="shared" si="10"/>
        <v>0</v>
      </c>
      <c r="CO29" s="60">
        <f t="shared" si="10"/>
        <v>0</v>
      </c>
      <c r="CP29" s="60">
        <f t="shared" si="5"/>
        <v>0</v>
      </c>
      <c r="CQ29" s="61">
        <f t="shared" si="11"/>
        <v>0</v>
      </c>
      <c r="CR29" s="61">
        <f t="shared" si="12"/>
        <v>0</v>
      </c>
    </row>
    <row r="30" spans="1:96" s="23" customFormat="1" ht="15" customHeight="1" x14ac:dyDescent="0.25">
      <c r="A30" s="62"/>
      <c r="B30" s="1495" t="s">
        <v>64</v>
      </c>
      <c r="C30" s="1347" t="s">
        <v>65</v>
      </c>
      <c r="D30" s="1348">
        <f>SUM(E30:H30)</f>
        <v>0</v>
      </c>
      <c r="E30" s="1311"/>
      <c r="F30" s="53"/>
      <c r="G30" s="53"/>
      <c r="H30" s="53"/>
      <c r="I30" s="1357"/>
      <c r="J30" s="1361"/>
      <c r="K30" s="149"/>
      <c r="L30" s="149"/>
      <c r="M30" s="1358"/>
      <c r="N30" s="1358"/>
      <c r="O30" s="1358"/>
      <c r="P30" s="1358"/>
      <c r="Q30" s="1358"/>
      <c r="R30" s="1358"/>
      <c r="S30" s="1358"/>
      <c r="T30" s="1358"/>
      <c r="U30" s="1358"/>
      <c r="V30" s="1358"/>
      <c r="W30" s="1358"/>
      <c r="X30" s="1358"/>
      <c r="Y30" s="1362"/>
      <c r="Z30" s="1342"/>
      <c r="AA30" s="1345"/>
      <c r="AB30" s="1350"/>
      <c r="AC30" s="53"/>
      <c r="AD30" s="53"/>
      <c r="AE30" s="54"/>
      <c r="AF30" s="1311"/>
      <c r="AG30" s="1312"/>
      <c r="AH30" s="1312"/>
      <c r="AI30" s="1312"/>
      <c r="AJ30" t="str">
        <f t="shared" si="6"/>
        <v/>
      </c>
      <c r="CB30" s="58" t="str">
        <f t="shared" si="7"/>
        <v/>
      </c>
      <c r="CC30" s="58" t="str">
        <f t="shared" si="0"/>
        <v/>
      </c>
      <c r="CD30" s="58" t="str">
        <f t="shared" si="1"/>
        <v/>
      </c>
      <c r="CE30" s="58" t="str">
        <f t="shared" si="14"/>
        <v/>
      </c>
      <c r="CF30" s="58" t="str">
        <f t="shared" si="3"/>
        <v/>
      </c>
      <c r="CG30" s="58" t="str">
        <f t="shared" si="8"/>
        <v/>
      </c>
      <c r="CH30" s="58" t="str">
        <f t="shared" si="9"/>
        <v/>
      </c>
      <c r="CK30" s="59"/>
      <c r="CL30" s="60">
        <f t="shared" si="10"/>
        <v>0</v>
      </c>
      <c r="CM30" s="60">
        <f t="shared" si="10"/>
        <v>0</v>
      </c>
      <c r="CN30" s="60">
        <f t="shared" si="10"/>
        <v>0</v>
      </c>
      <c r="CO30" s="60">
        <f t="shared" si="10"/>
        <v>0</v>
      </c>
      <c r="CP30" s="60">
        <f t="shared" si="5"/>
        <v>0</v>
      </c>
      <c r="CQ30" s="61">
        <f t="shared" si="11"/>
        <v>0</v>
      </c>
      <c r="CR30" s="61">
        <f t="shared" si="12"/>
        <v>0</v>
      </c>
    </row>
    <row r="31" spans="1:96" s="23" customFormat="1" ht="15" customHeight="1" x14ac:dyDescent="0.25">
      <c r="A31" s="62"/>
      <c r="B31" s="173"/>
      <c r="C31" s="185" t="s">
        <v>66</v>
      </c>
      <c r="D31" s="70">
        <f>SUM(I31+J31)</f>
        <v>0</v>
      </c>
      <c r="E31" s="186"/>
      <c r="F31" s="105"/>
      <c r="G31" s="105"/>
      <c r="H31" s="105"/>
      <c r="I31" s="86"/>
      <c r="J31" s="109"/>
      <c r="K31" s="177"/>
      <c r="L31" s="177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78"/>
      <c r="Z31" s="126"/>
      <c r="AA31" s="179"/>
      <c r="AB31" s="85"/>
      <c r="AC31" s="82"/>
      <c r="AD31" s="82"/>
      <c r="AE31" s="83"/>
      <c r="AF31" s="81"/>
      <c r="AG31" s="86"/>
      <c r="AH31" s="86"/>
      <c r="AI31" s="86"/>
      <c r="AJ31" t="str">
        <f t="shared" si="6"/>
        <v/>
      </c>
      <c r="CB31" s="58" t="str">
        <f t="shared" si="7"/>
        <v/>
      </c>
      <c r="CC31" s="58" t="str">
        <f t="shared" si="0"/>
        <v/>
      </c>
      <c r="CD31" s="58" t="str">
        <f t="shared" si="1"/>
        <v/>
      </c>
      <c r="CE31" s="58" t="str">
        <f t="shared" si="14"/>
        <v/>
      </c>
      <c r="CF31" s="58" t="str">
        <f t="shared" si="3"/>
        <v/>
      </c>
      <c r="CG31" s="58" t="str">
        <f t="shared" si="8"/>
        <v/>
      </c>
      <c r="CH31" s="58" t="str">
        <f t="shared" si="9"/>
        <v/>
      </c>
      <c r="CK31" s="59"/>
      <c r="CL31" s="60">
        <f t="shared" si="10"/>
        <v>0</v>
      </c>
      <c r="CM31" s="60">
        <f t="shared" si="10"/>
        <v>0</v>
      </c>
      <c r="CN31" s="60">
        <f t="shared" si="10"/>
        <v>0</v>
      </c>
      <c r="CO31" s="60">
        <f t="shared" si="10"/>
        <v>0</v>
      </c>
      <c r="CP31" s="60">
        <f t="shared" si="5"/>
        <v>0</v>
      </c>
      <c r="CQ31" s="61">
        <f t="shared" si="11"/>
        <v>0</v>
      </c>
      <c r="CR31" s="61">
        <f t="shared" si="12"/>
        <v>0</v>
      </c>
    </row>
    <row r="32" spans="1:96" s="23" customFormat="1" ht="15" customHeight="1" x14ac:dyDescent="0.25">
      <c r="A32" s="62"/>
      <c r="B32" s="130"/>
      <c r="C32" s="180" t="s">
        <v>63</v>
      </c>
      <c r="D32" s="114">
        <f>SUM(E32:I32)</f>
        <v>0</v>
      </c>
      <c r="E32" s="90"/>
      <c r="F32" s="91"/>
      <c r="G32" s="91"/>
      <c r="H32" s="91"/>
      <c r="I32" s="117"/>
      <c r="J32" s="181"/>
      <c r="K32" s="155"/>
      <c r="L32" s="155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8"/>
      <c r="Z32" s="155"/>
      <c r="AA32" s="183"/>
      <c r="AB32" s="120"/>
      <c r="AC32" s="116"/>
      <c r="AD32" s="116"/>
      <c r="AE32" s="122"/>
      <c r="AF32" s="115"/>
      <c r="AG32" s="117"/>
      <c r="AH32" s="117"/>
      <c r="AI32" s="117"/>
      <c r="AJ32" t="str">
        <f t="shared" si="6"/>
        <v/>
      </c>
      <c r="CB32" s="58" t="str">
        <f t="shared" si="7"/>
        <v/>
      </c>
      <c r="CC32" s="58" t="str">
        <f t="shared" si="0"/>
        <v/>
      </c>
      <c r="CD32" s="58" t="str">
        <f t="shared" si="1"/>
        <v/>
      </c>
      <c r="CE32" s="58" t="str">
        <f t="shared" si="14"/>
        <v/>
      </c>
      <c r="CF32" s="58" t="str">
        <f t="shared" si="3"/>
        <v/>
      </c>
      <c r="CG32" s="58" t="str">
        <f t="shared" si="8"/>
        <v/>
      </c>
      <c r="CH32" s="58" t="str">
        <f t="shared" si="9"/>
        <v/>
      </c>
      <c r="CK32" s="59"/>
      <c r="CL32" s="60">
        <f t="shared" si="10"/>
        <v>0</v>
      </c>
      <c r="CM32" s="60">
        <f t="shared" si="10"/>
        <v>0</v>
      </c>
      <c r="CN32" s="60">
        <f t="shared" si="10"/>
        <v>0</v>
      </c>
      <c r="CO32" s="60">
        <f t="shared" si="10"/>
        <v>0</v>
      </c>
      <c r="CP32" s="60">
        <f t="shared" si="5"/>
        <v>0</v>
      </c>
      <c r="CQ32" s="61">
        <f t="shared" si="11"/>
        <v>0</v>
      </c>
      <c r="CR32" s="61">
        <f t="shared" si="12"/>
        <v>0</v>
      </c>
    </row>
    <row r="33" spans="1:96" s="23" customFormat="1" ht="15" customHeight="1" x14ac:dyDescent="0.25">
      <c r="A33" s="62"/>
      <c r="B33" s="1363" t="s">
        <v>67</v>
      </c>
      <c r="C33" s="1364"/>
      <c r="D33" s="1513">
        <f>SUM(E33:X33)</f>
        <v>0</v>
      </c>
      <c r="E33" s="1514"/>
      <c r="F33" s="1367"/>
      <c r="G33" s="1367"/>
      <c r="H33" s="1367"/>
      <c r="I33" s="1368"/>
      <c r="J33" s="1369"/>
      <c r="K33" s="1367"/>
      <c r="L33" s="1367"/>
      <c r="M33" s="1370"/>
      <c r="N33" s="1370"/>
      <c r="O33" s="1370"/>
      <c r="P33" s="1370"/>
      <c r="Q33" s="1370"/>
      <c r="R33" s="1370"/>
      <c r="S33" s="1370"/>
      <c r="T33" s="1370"/>
      <c r="U33" s="1370"/>
      <c r="V33" s="1370"/>
      <c r="W33" s="1370"/>
      <c r="X33" s="1370"/>
      <c r="Y33" s="1371"/>
      <c r="Z33" s="1367"/>
      <c r="AA33" s="1372"/>
      <c r="AB33" s="1371"/>
      <c r="AC33" s="1367"/>
      <c r="AD33" s="1367"/>
      <c r="AE33" s="1373"/>
      <c r="AF33" s="1514"/>
      <c r="AG33" s="1368"/>
      <c r="AH33" s="1368"/>
      <c r="AI33" s="1368"/>
      <c r="AJ33" t="str">
        <f t="shared" si="6"/>
        <v/>
      </c>
      <c r="CB33" s="58" t="str">
        <f t="shared" si="7"/>
        <v/>
      </c>
      <c r="CC33" s="58" t="str">
        <f t="shared" si="0"/>
        <v/>
      </c>
      <c r="CD33" s="58" t="str">
        <f t="shared" si="1"/>
        <v/>
      </c>
      <c r="CE33" s="58" t="str">
        <f t="shared" si="14"/>
        <v/>
      </c>
      <c r="CF33" s="58" t="str">
        <f t="shared" si="3"/>
        <v/>
      </c>
      <c r="CG33" s="58" t="str">
        <f t="shared" si="8"/>
        <v/>
      </c>
      <c r="CH33" s="58" t="str">
        <f t="shared" si="9"/>
        <v/>
      </c>
      <c r="CK33" s="59"/>
      <c r="CL33" s="60">
        <f t="shared" si="10"/>
        <v>0</v>
      </c>
      <c r="CM33" s="60">
        <f t="shared" si="10"/>
        <v>0</v>
      </c>
      <c r="CN33" s="60">
        <f t="shared" si="10"/>
        <v>0</v>
      </c>
      <c r="CO33" s="60">
        <f t="shared" si="10"/>
        <v>0</v>
      </c>
      <c r="CP33" s="60">
        <f t="shared" si="5"/>
        <v>0</v>
      </c>
      <c r="CQ33" s="61">
        <f t="shared" si="11"/>
        <v>0</v>
      </c>
      <c r="CR33" s="61">
        <f t="shared" si="12"/>
        <v>0</v>
      </c>
    </row>
    <row r="34" spans="1:96" s="23" customFormat="1" ht="15" customHeight="1" x14ac:dyDescent="0.25">
      <c r="A34" s="62"/>
      <c r="B34" s="130" t="s">
        <v>68</v>
      </c>
      <c r="C34" s="195" t="s">
        <v>69</v>
      </c>
      <c r="D34" s="101">
        <f>SUM(E34:X34)</f>
        <v>0</v>
      </c>
      <c r="E34" s="71"/>
      <c r="F34" s="72"/>
      <c r="G34" s="72"/>
      <c r="H34" s="72"/>
      <c r="I34" s="79"/>
      <c r="J34" s="102"/>
      <c r="K34" s="72"/>
      <c r="L34" s="72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78"/>
      <c r="Z34" s="72"/>
      <c r="AA34" s="196"/>
      <c r="AB34" s="78"/>
      <c r="AC34" s="72"/>
      <c r="AD34" s="72"/>
      <c r="AE34" s="73"/>
      <c r="AF34" s="71"/>
      <c r="AG34" s="79"/>
      <c r="AH34" s="79"/>
      <c r="AI34" s="79"/>
      <c r="AJ34" t="str">
        <f t="shared" si="6"/>
        <v/>
      </c>
      <c r="CB34" s="58" t="str">
        <f t="shared" si="7"/>
        <v/>
      </c>
      <c r="CC34" s="58" t="str">
        <f t="shared" si="0"/>
        <v/>
      </c>
      <c r="CD34" s="58" t="str">
        <f t="shared" si="1"/>
        <v/>
      </c>
      <c r="CE34" s="58" t="str">
        <f t="shared" si="14"/>
        <v/>
      </c>
      <c r="CF34" s="58" t="str">
        <f t="shared" si="3"/>
        <v/>
      </c>
      <c r="CG34" s="58" t="str">
        <f t="shared" si="8"/>
        <v/>
      </c>
      <c r="CH34" s="58" t="str">
        <f t="shared" si="9"/>
        <v/>
      </c>
      <c r="CK34" s="59"/>
      <c r="CL34" s="60">
        <f t="shared" si="10"/>
        <v>0</v>
      </c>
      <c r="CM34" s="60">
        <f t="shared" si="10"/>
        <v>0</v>
      </c>
      <c r="CN34" s="60">
        <f t="shared" si="10"/>
        <v>0</v>
      </c>
      <c r="CO34" s="60">
        <f t="shared" si="10"/>
        <v>0</v>
      </c>
      <c r="CP34" s="60">
        <f t="shared" si="5"/>
        <v>0</v>
      </c>
      <c r="CQ34" s="61">
        <f t="shared" si="11"/>
        <v>0</v>
      </c>
      <c r="CR34" s="61">
        <f t="shared" si="12"/>
        <v>0</v>
      </c>
    </row>
    <row r="35" spans="1:96" s="23" customFormat="1" ht="15" customHeight="1" x14ac:dyDescent="0.25">
      <c r="A35" s="62"/>
      <c r="B35" s="1512"/>
      <c r="C35" s="88" t="s">
        <v>70</v>
      </c>
      <c r="D35" s="70">
        <f>SUM(E35:X35)</f>
        <v>0</v>
      </c>
      <c r="E35" s="81"/>
      <c r="F35" s="82"/>
      <c r="G35" s="82"/>
      <c r="H35" s="82"/>
      <c r="I35" s="86"/>
      <c r="J35" s="109"/>
      <c r="K35" s="82"/>
      <c r="L35" s="82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85"/>
      <c r="Z35" s="82"/>
      <c r="AA35" s="74"/>
      <c r="AB35" s="85"/>
      <c r="AC35" s="82"/>
      <c r="AD35" s="82"/>
      <c r="AE35" s="83"/>
      <c r="AF35" s="81"/>
      <c r="AG35" s="86"/>
      <c r="AH35" s="86"/>
      <c r="AI35" s="86"/>
      <c r="AJ35" t="str">
        <f t="shared" si="6"/>
        <v/>
      </c>
      <c r="CB35" s="58" t="str">
        <f t="shared" si="7"/>
        <v/>
      </c>
      <c r="CC35" s="58" t="str">
        <f t="shared" si="0"/>
        <v/>
      </c>
      <c r="CD35" s="58" t="str">
        <f t="shared" si="1"/>
        <v/>
      </c>
      <c r="CE35" s="58" t="str">
        <f t="shared" si="14"/>
        <v/>
      </c>
      <c r="CF35" s="58" t="str">
        <f t="shared" si="3"/>
        <v/>
      </c>
      <c r="CG35" s="58" t="str">
        <f t="shared" si="8"/>
        <v/>
      </c>
      <c r="CH35" s="58" t="str">
        <f t="shared" si="9"/>
        <v/>
      </c>
      <c r="CK35" s="59"/>
      <c r="CL35" s="60">
        <f t="shared" si="10"/>
        <v>0</v>
      </c>
      <c r="CM35" s="60">
        <f t="shared" si="10"/>
        <v>0</v>
      </c>
      <c r="CN35" s="60">
        <f t="shared" si="10"/>
        <v>0</v>
      </c>
      <c r="CO35" s="60">
        <f t="shared" si="10"/>
        <v>0</v>
      </c>
      <c r="CP35" s="60">
        <f t="shared" si="5"/>
        <v>0</v>
      </c>
      <c r="CQ35" s="61">
        <f t="shared" si="11"/>
        <v>0</v>
      </c>
      <c r="CR35" s="61">
        <f t="shared" si="12"/>
        <v>0</v>
      </c>
    </row>
    <row r="36" spans="1:96" s="23" customFormat="1" ht="15" customHeight="1" x14ac:dyDescent="0.25">
      <c r="A36" s="62"/>
      <c r="B36" s="1374" t="s">
        <v>71</v>
      </c>
      <c r="C36" s="1374"/>
      <c r="D36" s="70">
        <f>SUM(E36:X36)</f>
        <v>0</v>
      </c>
      <c r="E36" s="81"/>
      <c r="F36" s="82"/>
      <c r="G36" s="82"/>
      <c r="H36" s="82"/>
      <c r="I36" s="86"/>
      <c r="J36" s="109"/>
      <c r="K36" s="82"/>
      <c r="L36" s="82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85"/>
      <c r="Z36" s="82"/>
      <c r="AA36" s="74"/>
      <c r="AB36" s="85"/>
      <c r="AC36" s="82"/>
      <c r="AD36" s="82"/>
      <c r="AE36" s="83"/>
      <c r="AF36" s="81"/>
      <c r="AG36" s="86"/>
      <c r="AH36" s="86"/>
      <c r="AI36" s="86"/>
      <c r="AJ36" t="str">
        <f t="shared" si="6"/>
        <v/>
      </c>
      <c r="CB36" s="58" t="str">
        <f t="shared" si="7"/>
        <v/>
      </c>
      <c r="CC36" s="58" t="str">
        <f t="shared" si="0"/>
        <v/>
      </c>
      <c r="CD36" s="58" t="str">
        <f t="shared" si="1"/>
        <v/>
      </c>
      <c r="CE36" s="58" t="str">
        <f t="shared" si="14"/>
        <v/>
      </c>
      <c r="CF36" s="58" t="str">
        <f t="shared" si="3"/>
        <v/>
      </c>
      <c r="CG36" s="58" t="str">
        <f t="shared" si="8"/>
        <v/>
      </c>
      <c r="CH36" s="58" t="str">
        <f t="shared" si="9"/>
        <v/>
      </c>
      <c r="CK36" s="59"/>
      <c r="CL36" s="60">
        <f t="shared" si="10"/>
        <v>0</v>
      </c>
      <c r="CM36" s="60">
        <f t="shared" si="10"/>
        <v>0</v>
      </c>
      <c r="CN36" s="60">
        <f t="shared" si="10"/>
        <v>0</v>
      </c>
      <c r="CO36" s="60">
        <f t="shared" si="10"/>
        <v>0</v>
      </c>
      <c r="CP36" s="60">
        <f t="shared" si="5"/>
        <v>0</v>
      </c>
      <c r="CQ36" s="61">
        <f t="shared" si="11"/>
        <v>0</v>
      </c>
      <c r="CR36" s="61">
        <f t="shared" si="12"/>
        <v>0</v>
      </c>
    </row>
    <row r="37" spans="1:96" s="23" customFormat="1" ht="15" customHeight="1" x14ac:dyDescent="0.25">
      <c r="A37" s="62"/>
      <c r="B37" s="99" t="s">
        <v>72</v>
      </c>
      <c r="C37" s="100"/>
      <c r="D37" s="70">
        <f>SUM(E37:X37)</f>
        <v>0</v>
      </c>
      <c r="E37" s="81"/>
      <c r="F37" s="82"/>
      <c r="G37" s="82"/>
      <c r="H37" s="82"/>
      <c r="I37" s="86"/>
      <c r="J37" s="109"/>
      <c r="K37" s="82"/>
      <c r="L37" s="82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85"/>
      <c r="Z37" s="82"/>
      <c r="AA37" s="74"/>
      <c r="AB37" s="85"/>
      <c r="AC37" s="82"/>
      <c r="AD37" s="82"/>
      <c r="AE37" s="83"/>
      <c r="AF37" s="81"/>
      <c r="AG37" s="86"/>
      <c r="AH37" s="86"/>
      <c r="AI37" s="86"/>
      <c r="AJ37" t="str">
        <f t="shared" si="6"/>
        <v/>
      </c>
      <c r="CB37" s="58" t="str">
        <f t="shared" si="7"/>
        <v/>
      </c>
      <c r="CC37" s="58" t="str">
        <f t="shared" si="0"/>
        <v/>
      </c>
      <c r="CD37" s="58" t="str">
        <f t="shared" si="1"/>
        <v/>
      </c>
      <c r="CE37" s="58" t="str">
        <f t="shared" si="14"/>
        <v/>
      </c>
      <c r="CF37" s="58" t="str">
        <f t="shared" si="3"/>
        <v/>
      </c>
      <c r="CG37" s="58" t="str">
        <f t="shared" si="8"/>
        <v/>
      </c>
      <c r="CH37" s="58" t="str">
        <f t="shared" si="9"/>
        <v/>
      </c>
      <c r="CK37" s="59"/>
      <c r="CL37" s="60">
        <f t="shared" si="10"/>
        <v>0</v>
      </c>
      <c r="CM37" s="60">
        <f t="shared" si="10"/>
        <v>0</v>
      </c>
      <c r="CN37" s="60">
        <f t="shared" si="10"/>
        <v>0</v>
      </c>
      <c r="CO37" s="60">
        <f t="shared" si="10"/>
        <v>0</v>
      </c>
      <c r="CP37" s="60">
        <f t="shared" si="5"/>
        <v>0</v>
      </c>
      <c r="CQ37" s="61">
        <f t="shared" si="11"/>
        <v>0</v>
      </c>
      <c r="CR37" s="61">
        <f t="shared" si="12"/>
        <v>0</v>
      </c>
    </row>
    <row r="38" spans="1:96" s="23" customFormat="1" ht="15" customHeight="1" x14ac:dyDescent="0.25">
      <c r="A38" s="62"/>
      <c r="B38" s="199" t="s">
        <v>73</v>
      </c>
      <c r="C38" s="200"/>
      <c r="D38" s="163">
        <f>SUM(J38:S38)</f>
        <v>0</v>
      </c>
      <c r="E38" s="201"/>
      <c r="F38" s="177"/>
      <c r="G38" s="177"/>
      <c r="H38" s="177"/>
      <c r="I38" s="202"/>
      <c r="J38" s="109"/>
      <c r="K38" s="82"/>
      <c r="L38" s="82"/>
      <c r="M38" s="110"/>
      <c r="N38" s="110"/>
      <c r="O38" s="110"/>
      <c r="P38" s="110"/>
      <c r="Q38" s="110"/>
      <c r="R38" s="110"/>
      <c r="S38" s="110"/>
      <c r="T38" s="187"/>
      <c r="U38" s="187"/>
      <c r="V38" s="187"/>
      <c r="W38" s="187"/>
      <c r="X38" s="187"/>
      <c r="Y38" s="85"/>
      <c r="Z38" s="82"/>
      <c r="AA38" s="74"/>
      <c r="AB38" s="85"/>
      <c r="AC38" s="82"/>
      <c r="AD38" s="82"/>
      <c r="AE38" s="83"/>
      <c r="AF38" s="81"/>
      <c r="AG38" s="86"/>
      <c r="AH38" s="86"/>
      <c r="AI38" s="86"/>
      <c r="AJ38" t="str">
        <f t="shared" si="6"/>
        <v/>
      </c>
      <c r="CB38" s="58" t="str">
        <f t="shared" si="7"/>
        <v/>
      </c>
      <c r="CC38" s="58" t="str">
        <f t="shared" si="0"/>
        <v/>
      </c>
      <c r="CD38" s="58" t="str">
        <f t="shared" si="1"/>
        <v/>
      </c>
      <c r="CE38" s="58" t="str">
        <f t="shared" si="14"/>
        <v/>
      </c>
      <c r="CF38" s="58" t="str">
        <f t="shared" si="3"/>
        <v/>
      </c>
      <c r="CG38" s="58" t="str">
        <f t="shared" si="8"/>
        <v/>
      </c>
      <c r="CH38" s="58" t="str">
        <f t="shared" si="9"/>
        <v/>
      </c>
      <c r="CK38" s="59"/>
      <c r="CL38" s="60">
        <f t="shared" si="10"/>
        <v>0</v>
      </c>
      <c r="CM38" s="60">
        <f t="shared" si="10"/>
        <v>0</v>
      </c>
      <c r="CN38" s="60">
        <f t="shared" si="10"/>
        <v>0</v>
      </c>
      <c r="CO38" s="60">
        <f t="shared" si="10"/>
        <v>0</v>
      </c>
      <c r="CP38" s="60">
        <f t="shared" si="5"/>
        <v>0</v>
      </c>
      <c r="CQ38" s="61">
        <f t="shared" si="11"/>
        <v>0</v>
      </c>
      <c r="CR38" s="61">
        <f t="shared" si="12"/>
        <v>0</v>
      </c>
    </row>
    <row r="39" spans="1:96" s="23" customFormat="1" ht="15" customHeight="1" x14ac:dyDescent="0.25">
      <c r="A39" s="62"/>
      <c r="B39" s="112" t="s">
        <v>74</v>
      </c>
      <c r="C39" s="113"/>
      <c r="D39" s="137">
        <f>SUM(E39:X39)</f>
        <v>0</v>
      </c>
      <c r="E39" s="144"/>
      <c r="F39" s="139"/>
      <c r="G39" s="139"/>
      <c r="H39" s="139"/>
      <c r="I39" s="145"/>
      <c r="J39" s="138"/>
      <c r="K39" s="139"/>
      <c r="L39" s="139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141"/>
      <c r="Z39" s="139"/>
      <c r="AA39" s="142"/>
      <c r="AB39" s="141"/>
      <c r="AC39" s="139"/>
      <c r="AD39" s="139"/>
      <c r="AE39" s="204"/>
      <c r="AF39" s="144"/>
      <c r="AG39" s="145"/>
      <c r="AH39" s="145"/>
      <c r="AI39" s="145"/>
      <c r="AJ39" t="str">
        <f t="shared" si="6"/>
        <v/>
      </c>
      <c r="CB39" s="58" t="str">
        <f t="shared" si="7"/>
        <v/>
      </c>
      <c r="CC39" s="58" t="str">
        <f t="shared" si="0"/>
        <v/>
      </c>
      <c r="CD39" s="58" t="str">
        <f t="shared" si="1"/>
        <v/>
      </c>
      <c r="CE39" s="58" t="str">
        <f t="shared" si="14"/>
        <v/>
      </c>
      <c r="CF39" s="58" t="str">
        <f t="shared" si="3"/>
        <v/>
      </c>
      <c r="CG39" s="58" t="str">
        <f t="shared" si="8"/>
        <v/>
      </c>
      <c r="CH39" s="58" t="str">
        <f t="shared" si="9"/>
        <v/>
      </c>
      <c r="CK39" s="59"/>
      <c r="CL39" s="60">
        <f t="shared" si="10"/>
        <v>0</v>
      </c>
      <c r="CM39" s="60">
        <f t="shared" si="10"/>
        <v>0</v>
      </c>
      <c r="CN39" s="60">
        <f t="shared" si="10"/>
        <v>0</v>
      </c>
      <c r="CO39" s="60">
        <f t="shared" si="10"/>
        <v>0</v>
      </c>
      <c r="CP39" s="60">
        <f t="shared" si="5"/>
        <v>0</v>
      </c>
      <c r="CQ39" s="61">
        <f t="shared" si="11"/>
        <v>0</v>
      </c>
      <c r="CR39" s="61">
        <f t="shared" si="12"/>
        <v>0</v>
      </c>
    </row>
    <row r="40" spans="1:96" s="23" customFormat="1" ht="15" customHeight="1" x14ac:dyDescent="0.25">
      <c r="A40" s="62"/>
      <c r="B40" s="1495" t="s">
        <v>75</v>
      </c>
      <c r="C40" s="1375" t="s">
        <v>76</v>
      </c>
      <c r="D40" s="1348">
        <f>SUM(U40:X40)</f>
        <v>0</v>
      </c>
      <c r="E40" s="1356"/>
      <c r="F40" s="149"/>
      <c r="G40" s="149"/>
      <c r="H40" s="149"/>
      <c r="I40" s="1357"/>
      <c r="J40" s="1361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354"/>
      <c r="V40" s="1354"/>
      <c r="W40" s="1354"/>
      <c r="X40" s="1354"/>
      <c r="Y40" s="1376"/>
      <c r="Z40" s="149"/>
      <c r="AA40" s="206"/>
      <c r="AB40" s="85"/>
      <c r="AC40" s="82"/>
      <c r="AD40" s="82"/>
      <c r="AE40" s="83"/>
      <c r="AF40" s="81"/>
      <c r="AG40" s="86"/>
      <c r="AH40" s="86"/>
      <c r="AI40" s="86"/>
      <c r="AJ40" t="str">
        <f t="shared" si="6"/>
        <v/>
      </c>
      <c r="CB40" s="58" t="str">
        <f t="shared" si="7"/>
        <v/>
      </c>
      <c r="CC40" s="58" t="str">
        <f t="shared" si="0"/>
        <v/>
      </c>
      <c r="CD40" s="58" t="str">
        <f t="shared" si="1"/>
        <v/>
      </c>
      <c r="CE40" s="58" t="str">
        <f t="shared" si="14"/>
        <v/>
      </c>
      <c r="CF40" s="58" t="str">
        <f t="shared" si="3"/>
        <v/>
      </c>
      <c r="CG40" s="58" t="str">
        <f t="shared" si="8"/>
        <v/>
      </c>
      <c r="CH40" s="58" t="str">
        <f t="shared" si="9"/>
        <v/>
      </c>
      <c r="CK40" s="59"/>
      <c r="CL40" s="60">
        <f t="shared" si="10"/>
        <v>0</v>
      </c>
      <c r="CM40" s="60">
        <f t="shared" si="10"/>
        <v>0</v>
      </c>
      <c r="CN40" s="60">
        <f t="shared" si="10"/>
        <v>0</v>
      </c>
      <c r="CO40" s="60">
        <f t="shared" si="10"/>
        <v>0</v>
      </c>
      <c r="CP40" s="60">
        <f t="shared" si="5"/>
        <v>0</v>
      </c>
      <c r="CQ40" s="61">
        <f t="shared" si="11"/>
        <v>0</v>
      </c>
      <c r="CR40" s="61">
        <f t="shared" si="12"/>
        <v>0</v>
      </c>
    </row>
    <row r="41" spans="1:96" s="23" customFormat="1" ht="15" customHeight="1" x14ac:dyDescent="0.25">
      <c r="A41" s="62"/>
      <c r="B41" s="173"/>
      <c r="C41" s="207" t="s">
        <v>77</v>
      </c>
      <c r="D41" s="70">
        <f>SUM(U41:X41)</f>
        <v>0</v>
      </c>
      <c r="E41" s="201"/>
      <c r="F41" s="177"/>
      <c r="G41" s="177"/>
      <c r="H41" s="177"/>
      <c r="I41" s="202"/>
      <c r="J41" s="176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10"/>
      <c r="V41" s="110"/>
      <c r="W41" s="110"/>
      <c r="X41" s="110"/>
      <c r="Y41" s="111"/>
      <c r="Z41" s="177"/>
      <c r="AA41" s="208"/>
      <c r="AB41" s="85"/>
      <c r="AC41" s="82"/>
      <c r="AD41" s="82"/>
      <c r="AE41" s="83"/>
      <c r="AF41" s="81"/>
      <c r="AG41" s="86"/>
      <c r="AH41" s="86"/>
      <c r="AI41" s="86"/>
      <c r="AJ41" t="str">
        <f t="shared" si="6"/>
        <v/>
      </c>
      <c r="CB41" s="58" t="str">
        <f t="shared" si="7"/>
        <v/>
      </c>
      <c r="CC41" s="58" t="str">
        <f t="shared" si="0"/>
        <v/>
      </c>
      <c r="CD41" s="58" t="str">
        <f t="shared" si="1"/>
        <v/>
      </c>
      <c r="CE41" s="58" t="str">
        <f t="shared" si="14"/>
        <v/>
      </c>
      <c r="CF41" s="58" t="str">
        <f t="shared" si="3"/>
        <v/>
      </c>
      <c r="CG41" s="58" t="str">
        <f t="shared" si="8"/>
        <v/>
      </c>
      <c r="CH41" s="58" t="str">
        <f t="shared" si="9"/>
        <v/>
      </c>
      <c r="CK41" s="59"/>
      <c r="CL41" s="60">
        <f t="shared" si="10"/>
        <v>0</v>
      </c>
      <c r="CM41" s="60">
        <f t="shared" si="10"/>
        <v>0</v>
      </c>
      <c r="CN41" s="60">
        <f t="shared" si="10"/>
        <v>0</v>
      </c>
      <c r="CO41" s="60">
        <f t="shared" si="10"/>
        <v>0</v>
      </c>
      <c r="CP41" s="60">
        <f t="shared" si="5"/>
        <v>0</v>
      </c>
      <c r="CQ41" s="61">
        <f t="shared" si="11"/>
        <v>0</v>
      </c>
      <c r="CR41" s="61">
        <f t="shared" si="12"/>
        <v>0</v>
      </c>
    </row>
    <row r="42" spans="1:96" s="23" customFormat="1" ht="15" customHeight="1" x14ac:dyDescent="0.25">
      <c r="A42" s="62"/>
      <c r="B42" s="173"/>
      <c r="C42" s="209" t="s">
        <v>78</v>
      </c>
      <c r="D42" s="70">
        <f>SUM(U42:X42)</f>
        <v>0</v>
      </c>
      <c r="E42" s="201"/>
      <c r="F42" s="177"/>
      <c r="G42" s="177"/>
      <c r="H42" s="177"/>
      <c r="I42" s="202"/>
      <c r="J42" s="176"/>
      <c r="K42" s="177"/>
      <c r="L42" s="177"/>
      <c r="M42" s="177"/>
      <c r="N42" s="177"/>
      <c r="O42" s="177"/>
      <c r="P42" s="177"/>
      <c r="Q42" s="177"/>
      <c r="R42" s="177"/>
      <c r="S42" s="177"/>
      <c r="T42" s="177"/>
      <c r="U42" s="110"/>
      <c r="V42" s="110"/>
      <c r="W42" s="110"/>
      <c r="X42" s="110"/>
      <c r="Y42" s="111"/>
      <c r="Z42" s="177"/>
      <c r="AA42" s="208"/>
      <c r="AB42" s="85"/>
      <c r="AC42" s="82"/>
      <c r="AD42" s="82"/>
      <c r="AE42" s="83"/>
      <c r="AF42" s="81"/>
      <c r="AG42" s="86"/>
      <c r="AH42" s="86"/>
      <c r="AI42" s="86"/>
      <c r="AJ42" t="str">
        <f t="shared" si="6"/>
        <v/>
      </c>
      <c r="CB42" s="58" t="str">
        <f t="shared" si="7"/>
        <v/>
      </c>
      <c r="CC42" s="58" t="str">
        <f t="shared" si="0"/>
        <v/>
      </c>
      <c r="CD42" s="58" t="str">
        <f t="shared" si="1"/>
        <v/>
      </c>
      <c r="CE42" s="58" t="str">
        <f t="shared" si="14"/>
        <v/>
      </c>
      <c r="CF42" s="58" t="str">
        <f t="shared" si="3"/>
        <v/>
      </c>
      <c r="CG42" s="58" t="str">
        <f t="shared" si="8"/>
        <v/>
      </c>
      <c r="CH42" s="58" t="str">
        <f t="shared" si="9"/>
        <v/>
      </c>
      <c r="CK42" s="59"/>
      <c r="CL42" s="60">
        <f t="shared" si="10"/>
        <v>0</v>
      </c>
      <c r="CM42" s="60">
        <f t="shared" si="10"/>
        <v>0</v>
      </c>
      <c r="CN42" s="60">
        <f t="shared" si="10"/>
        <v>0</v>
      </c>
      <c r="CO42" s="60">
        <f t="shared" si="10"/>
        <v>0</v>
      </c>
      <c r="CP42" s="60">
        <f t="shared" si="5"/>
        <v>0</v>
      </c>
      <c r="CQ42" s="61">
        <f t="shared" si="11"/>
        <v>0</v>
      </c>
      <c r="CR42" s="61">
        <f t="shared" si="12"/>
        <v>0</v>
      </c>
    </row>
    <row r="43" spans="1:96" s="23" customFormat="1" ht="15" customHeight="1" x14ac:dyDescent="0.25">
      <c r="A43" s="62"/>
      <c r="B43" s="173"/>
      <c r="C43" s="210" t="s">
        <v>79</v>
      </c>
      <c r="D43" s="70">
        <f>SUM(U43:X43)</f>
        <v>0</v>
      </c>
      <c r="E43" s="201"/>
      <c r="F43" s="177"/>
      <c r="G43" s="177"/>
      <c r="H43" s="177"/>
      <c r="I43" s="202"/>
      <c r="J43" s="176"/>
      <c r="K43" s="177"/>
      <c r="L43" s="177"/>
      <c r="M43" s="187"/>
      <c r="N43" s="187"/>
      <c r="O43" s="187"/>
      <c r="P43" s="187"/>
      <c r="Q43" s="187"/>
      <c r="R43" s="187"/>
      <c r="S43" s="187"/>
      <c r="T43" s="187"/>
      <c r="U43" s="110"/>
      <c r="V43" s="110"/>
      <c r="W43" s="110"/>
      <c r="X43" s="110"/>
      <c r="Y43" s="111"/>
      <c r="Z43" s="177"/>
      <c r="AA43" s="208"/>
      <c r="AB43" s="85"/>
      <c r="AC43" s="82"/>
      <c r="AD43" s="82"/>
      <c r="AE43" s="83"/>
      <c r="AF43" s="81"/>
      <c r="AG43" s="86"/>
      <c r="AH43" s="86"/>
      <c r="AI43" s="86"/>
      <c r="AJ43" t="str">
        <f t="shared" si="6"/>
        <v/>
      </c>
      <c r="CB43" s="58" t="str">
        <f t="shared" si="7"/>
        <v/>
      </c>
      <c r="CC43" s="58" t="str">
        <f t="shared" si="0"/>
        <v/>
      </c>
      <c r="CD43" s="58" t="str">
        <f t="shared" si="1"/>
        <v/>
      </c>
      <c r="CE43" s="58" t="str">
        <f t="shared" si="14"/>
        <v/>
      </c>
      <c r="CF43" s="58" t="str">
        <f t="shared" si="3"/>
        <v/>
      </c>
      <c r="CG43" s="58" t="str">
        <f t="shared" si="8"/>
        <v/>
      </c>
      <c r="CH43" s="58" t="str">
        <f t="shared" si="9"/>
        <v/>
      </c>
      <c r="CK43" s="59"/>
      <c r="CL43" s="60">
        <f t="shared" si="10"/>
        <v>0</v>
      </c>
      <c r="CM43" s="60">
        <f t="shared" si="10"/>
        <v>0</v>
      </c>
      <c r="CN43" s="60">
        <f t="shared" si="10"/>
        <v>0</v>
      </c>
      <c r="CO43" s="60">
        <f t="shared" si="10"/>
        <v>0</v>
      </c>
      <c r="CP43" s="60">
        <f t="shared" si="5"/>
        <v>0</v>
      </c>
      <c r="CQ43" s="61">
        <f t="shared" si="11"/>
        <v>0</v>
      </c>
      <c r="CR43" s="61">
        <f t="shared" si="12"/>
        <v>0</v>
      </c>
    </row>
    <row r="44" spans="1:96" s="23" customFormat="1" ht="15" customHeight="1" x14ac:dyDescent="0.25">
      <c r="A44" s="62"/>
      <c r="B44" s="173"/>
      <c r="C44" s="211" t="s">
        <v>80</v>
      </c>
      <c r="D44" s="137">
        <f>SUM(U44:X44)</f>
        <v>0</v>
      </c>
      <c r="E44" s="212"/>
      <c r="F44" s="168"/>
      <c r="G44" s="168"/>
      <c r="H44" s="168"/>
      <c r="I44" s="213"/>
      <c r="J44" s="214"/>
      <c r="K44" s="168"/>
      <c r="L44" s="168"/>
      <c r="M44" s="134"/>
      <c r="N44" s="134"/>
      <c r="O44" s="134"/>
      <c r="P44" s="134"/>
      <c r="Q44" s="134"/>
      <c r="R44" s="134"/>
      <c r="S44" s="134"/>
      <c r="T44" s="134"/>
      <c r="U44" s="215"/>
      <c r="V44" s="215"/>
      <c r="W44" s="215"/>
      <c r="X44" s="215"/>
      <c r="Y44" s="170"/>
      <c r="Z44" s="168"/>
      <c r="AA44" s="171"/>
      <c r="AB44" s="216"/>
      <c r="AC44" s="217"/>
      <c r="AD44" s="217"/>
      <c r="AE44" s="218"/>
      <c r="AF44" s="219"/>
      <c r="AG44" s="220"/>
      <c r="AH44" s="220"/>
      <c r="AI44" s="220"/>
      <c r="AJ44" t="str">
        <f t="shared" si="6"/>
        <v/>
      </c>
      <c r="CB44" s="58" t="str">
        <f t="shared" si="7"/>
        <v/>
      </c>
      <c r="CC44" s="58" t="str">
        <f t="shared" si="0"/>
        <v/>
      </c>
      <c r="CD44" s="58" t="str">
        <f t="shared" si="1"/>
        <v/>
      </c>
      <c r="CE44" s="58" t="str">
        <f t="shared" si="14"/>
        <v/>
      </c>
      <c r="CF44" s="58" t="str">
        <f t="shared" si="3"/>
        <v/>
      </c>
      <c r="CG44" s="58" t="str">
        <f t="shared" si="8"/>
        <v/>
      </c>
      <c r="CH44" s="58" t="str">
        <f t="shared" si="9"/>
        <v/>
      </c>
      <c r="CK44" s="59"/>
      <c r="CL44" s="60">
        <f t="shared" si="10"/>
        <v>0</v>
      </c>
      <c r="CM44" s="60">
        <f t="shared" si="10"/>
        <v>0</v>
      </c>
      <c r="CN44" s="60">
        <f t="shared" si="10"/>
        <v>0</v>
      </c>
      <c r="CO44" s="60">
        <f t="shared" si="10"/>
        <v>0</v>
      </c>
      <c r="CP44" s="60">
        <f t="shared" si="5"/>
        <v>0</v>
      </c>
      <c r="CQ44" s="61">
        <f t="shared" si="11"/>
        <v>0</v>
      </c>
      <c r="CR44" s="61">
        <f t="shared" si="12"/>
        <v>0</v>
      </c>
    </row>
    <row r="45" spans="1:96" s="23" customFormat="1" ht="15" customHeight="1" x14ac:dyDescent="0.25">
      <c r="A45" s="62"/>
      <c r="B45" s="1377" t="s">
        <v>81</v>
      </c>
      <c r="C45" s="1378"/>
      <c r="D45" s="1348">
        <f>SUM(E45:X45)</f>
        <v>0</v>
      </c>
      <c r="E45" s="1311"/>
      <c r="F45" s="53"/>
      <c r="G45" s="53"/>
      <c r="H45" s="53"/>
      <c r="I45" s="1312"/>
      <c r="J45" s="1353"/>
      <c r="K45" s="53"/>
      <c r="L45" s="53"/>
      <c r="M45" s="1354"/>
      <c r="N45" s="1354"/>
      <c r="O45" s="1354"/>
      <c r="P45" s="1354"/>
      <c r="Q45" s="1354"/>
      <c r="R45" s="1354"/>
      <c r="S45" s="1354"/>
      <c r="T45" s="1354"/>
      <c r="U45" s="1354"/>
      <c r="V45" s="1354"/>
      <c r="W45" s="1354"/>
      <c r="X45" s="1354"/>
      <c r="Y45" s="1376"/>
      <c r="Z45" s="149"/>
      <c r="AA45" s="206"/>
      <c r="AB45" s="1350"/>
      <c r="AC45" s="53"/>
      <c r="AD45" s="53"/>
      <c r="AE45" s="54"/>
      <c r="AF45" s="1311"/>
      <c r="AG45" s="1312"/>
      <c r="AH45" s="1312"/>
      <c r="AI45" s="1312"/>
      <c r="AJ45" t="str">
        <f t="shared" si="6"/>
        <v/>
      </c>
      <c r="CB45" s="58" t="str">
        <f t="shared" si="7"/>
        <v/>
      </c>
      <c r="CC45" s="58" t="str">
        <f t="shared" si="0"/>
        <v/>
      </c>
      <c r="CD45" s="58" t="str">
        <f t="shared" si="1"/>
        <v/>
      </c>
      <c r="CE45" s="58" t="str">
        <f t="shared" si="14"/>
        <v/>
      </c>
      <c r="CF45" s="58" t="str">
        <f t="shared" si="3"/>
        <v/>
      </c>
      <c r="CG45" s="58" t="str">
        <f t="shared" si="8"/>
        <v/>
      </c>
      <c r="CH45" s="58" t="str">
        <f t="shared" si="9"/>
        <v/>
      </c>
      <c r="CK45" s="59"/>
      <c r="CL45" s="60">
        <f t="shared" si="10"/>
        <v>0</v>
      </c>
      <c r="CM45" s="60">
        <f t="shared" si="10"/>
        <v>0</v>
      </c>
      <c r="CN45" s="60">
        <f t="shared" si="10"/>
        <v>0</v>
      </c>
      <c r="CO45" s="60">
        <f t="shared" si="10"/>
        <v>0</v>
      </c>
      <c r="CP45" s="60">
        <f t="shared" si="5"/>
        <v>0</v>
      </c>
      <c r="CQ45" s="61">
        <f t="shared" si="11"/>
        <v>0</v>
      </c>
      <c r="CR45" s="61">
        <f t="shared" si="12"/>
        <v>0</v>
      </c>
    </row>
    <row r="46" spans="1:96" s="23" customFormat="1" ht="15" customHeight="1" x14ac:dyDescent="0.25">
      <c r="A46" s="62"/>
      <c r="B46" s="223" t="s">
        <v>82</v>
      </c>
      <c r="C46" s="224"/>
      <c r="D46" s="89">
        <f>SUM(E46:X46)</f>
        <v>0</v>
      </c>
      <c r="E46" s="90"/>
      <c r="F46" s="91"/>
      <c r="G46" s="91"/>
      <c r="H46" s="91"/>
      <c r="I46" s="98"/>
      <c r="J46" s="166"/>
      <c r="K46" s="91"/>
      <c r="L46" s="91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6"/>
      <c r="Z46" s="165"/>
      <c r="AA46" s="183"/>
      <c r="AB46" s="120"/>
      <c r="AC46" s="116"/>
      <c r="AD46" s="116"/>
      <c r="AE46" s="122"/>
      <c r="AF46" s="115"/>
      <c r="AG46" s="117"/>
      <c r="AH46" s="117"/>
      <c r="AI46" s="117"/>
      <c r="AJ46" t="str">
        <f t="shared" si="6"/>
        <v/>
      </c>
      <c r="CB46" s="58" t="str">
        <f t="shared" si="7"/>
        <v/>
      </c>
      <c r="CC46" s="58" t="str">
        <f t="shared" si="0"/>
        <v/>
      </c>
      <c r="CD46" s="58" t="str">
        <f t="shared" si="1"/>
        <v/>
      </c>
      <c r="CE46" s="58" t="str">
        <f t="shared" si="14"/>
        <v/>
      </c>
      <c r="CF46" s="58" t="str">
        <f t="shared" si="3"/>
        <v/>
      </c>
      <c r="CG46" s="58" t="str">
        <f t="shared" si="8"/>
        <v/>
      </c>
      <c r="CH46" s="58" t="str">
        <f t="shared" si="9"/>
        <v/>
      </c>
      <c r="CL46" s="60">
        <f t="shared" si="10"/>
        <v>0</v>
      </c>
      <c r="CM46" s="60">
        <f t="shared" si="10"/>
        <v>0</v>
      </c>
      <c r="CN46" s="60">
        <f t="shared" si="10"/>
        <v>0</v>
      </c>
      <c r="CO46" s="60">
        <f t="shared" si="10"/>
        <v>0</v>
      </c>
      <c r="CP46" s="60">
        <f t="shared" si="5"/>
        <v>0</v>
      </c>
      <c r="CQ46" s="61">
        <f t="shared" si="11"/>
        <v>0</v>
      </c>
      <c r="CR46" s="61">
        <f t="shared" si="12"/>
        <v>0</v>
      </c>
    </row>
    <row r="47" spans="1:96" s="23" customFormat="1" ht="15" customHeight="1" x14ac:dyDescent="0.25">
      <c r="A47" s="62"/>
      <c r="B47" s="1497" t="s">
        <v>83</v>
      </c>
      <c r="C47" s="1380" t="s">
        <v>84</v>
      </c>
      <c r="D47" s="70">
        <f>SUM(K47:X47)</f>
        <v>0</v>
      </c>
      <c r="E47" s="1356"/>
      <c r="F47" s="149"/>
      <c r="G47" s="149"/>
      <c r="H47" s="149"/>
      <c r="I47" s="229"/>
      <c r="J47" s="149"/>
      <c r="K47" s="82"/>
      <c r="L47" s="82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376"/>
      <c r="Z47" s="149"/>
      <c r="AA47" s="206"/>
      <c r="AB47" s="1350"/>
      <c r="AC47" s="53"/>
      <c r="AD47" s="53"/>
      <c r="AE47" s="54"/>
      <c r="AF47" s="1311"/>
      <c r="AG47" s="1312"/>
      <c r="AH47" s="1312"/>
      <c r="AI47" s="1312"/>
      <c r="AJ47" t="str">
        <f t="shared" si="6"/>
        <v/>
      </c>
      <c r="CB47" s="58" t="str">
        <f t="shared" si="7"/>
        <v/>
      </c>
      <c r="CC47" s="58" t="str">
        <f t="shared" si="0"/>
        <v/>
      </c>
      <c r="CD47" s="58" t="str">
        <f t="shared" si="1"/>
        <v/>
      </c>
      <c r="CE47" s="58" t="str">
        <f t="shared" si="14"/>
        <v/>
      </c>
      <c r="CF47" s="58" t="str">
        <f t="shared" si="3"/>
        <v/>
      </c>
      <c r="CG47" s="58" t="str">
        <f t="shared" si="8"/>
        <v/>
      </c>
      <c r="CH47" s="58" t="str">
        <f t="shared" si="9"/>
        <v/>
      </c>
      <c r="CL47" s="60">
        <f t="shared" si="10"/>
        <v>0</v>
      </c>
      <c r="CM47" s="60">
        <f t="shared" si="10"/>
        <v>0</v>
      </c>
      <c r="CN47" s="60">
        <f t="shared" si="10"/>
        <v>0</v>
      </c>
      <c r="CO47" s="60">
        <f t="shared" si="10"/>
        <v>0</v>
      </c>
      <c r="CP47" s="60">
        <f t="shared" si="5"/>
        <v>0</v>
      </c>
      <c r="CQ47" s="61">
        <f t="shared" si="11"/>
        <v>0</v>
      </c>
      <c r="CR47" s="61">
        <f t="shared" si="12"/>
        <v>0</v>
      </c>
    </row>
    <row r="48" spans="1:96" s="23" customFormat="1" ht="15" customHeight="1" x14ac:dyDescent="0.25">
      <c r="A48" s="62"/>
      <c r="B48" s="230"/>
      <c r="C48" s="231" t="s">
        <v>85</v>
      </c>
      <c r="D48" s="70">
        <f>SUM(K48:X48)</f>
        <v>0</v>
      </c>
      <c r="E48" s="201"/>
      <c r="F48" s="177"/>
      <c r="G48" s="177"/>
      <c r="H48" s="177"/>
      <c r="I48" s="232"/>
      <c r="J48" s="177"/>
      <c r="K48" s="82"/>
      <c r="L48" s="82"/>
      <c r="M48" s="110"/>
      <c r="N48" s="110"/>
      <c r="O48" s="110"/>
      <c r="P48" s="110"/>
      <c r="Q48" s="110"/>
      <c r="R48" s="110"/>
      <c r="S48" s="203"/>
      <c r="T48" s="110"/>
      <c r="U48" s="110"/>
      <c r="V48" s="110"/>
      <c r="W48" s="110"/>
      <c r="X48" s="110"/>
      <c r="Y48" s="111"/>
      <c r="Z48" s="177"/>
      <c r="AA48" s="208"/>
      <c r="AB48" s="85"/>
      <c r="AC48" s="82"/>
      <c r="AD48" s="82"/>
      <c r="AE48" s="83"/>
      <c r="AF48" s="81"/>
      <c r="AG48" s="86"/>
      <c r="AH48" s="86"/>
      <c r="AI48" s="86"/>
      <c r="AJ48" t="str">
        <f t="shared" si="6"/>
        <v/>
      </c>
      <c r="CB48" s="58" t="str">
        <f t="shared" si="7"/>
        <v/>
      </c>
      <c r="CC48" s="58" t="str">
        <f t="shared" si="0"/>
        <v/>
      </c>
      <c r="CD48" s="58" t="str">
        <f t="shared" si="1"/>
        <v/>
      </c>
      <c r="CE48" s="58" t="str">
        <f t="shared" si="14"/>
        <v/>
      </c>
      <c r="CF48" s="58" t="str">
        <f t="shared" si="3"/>
        <v/>
      </c>
      <c r="CG48" s="58" t="str">
        <f t="shared" si="8"/>
        <v/>
      </c>
      <c r="CH48" s="58" t="str">
        <f t="shared" si="9"/>
        <v/>
      </c>
      <c r="CL48" s="60">
        <f t="shared" si="10"/>
        <v>0</v>
      </c>
      <c r="CM48" s="60">
        <f t="shared" si="10"/>
        <v>0</v>
      </c>
      <c r="CN48" s="60">
        <f t="shared" si="10"/>
        <v>0</v>
      </c>
      <c r="CO48" s="60">
        <f t="shared" si="10"/>
        <v>0</v>
      </c>
      <c r="CP48" s="60">
        <f t="shared" si="5"/>
        <v>0</v>
      </c>
      <c r="CQ48" s="61">
        <f t="shared" si="11"/>
        <v>0</v>
      </c>
      <c r="CR48" s="61">
        <f t="shared" si="12"/>
        <v>0</v>
      </c>
    </row>
    <row r="49" spans="1:96" s="23" customFormat="1" ht="30.75" customHeight="1" x14ac:dyDescent="0.25">
      <c r="A49" s="62"/>
      <c r="B49" s="230"/>
      <c r="C49" s="233" t="s">
        <v>86</v>
      </c>
      <c r="D49" s="70">
        <f>SUM(K49:X49)</f>
        <v>0</v>
      </c>
      <c r="E49" s="201"/>
      <c r="F49" s="177"/>
      <c r="G49" s="177"/>
      <c r="H49" s="177"/>
      <c r="I49" s="232"/>
      <c r="J49" s="177"/>
      <c r="K49" s="82"/>
      <c r="L49" s="82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74"/>
      <c r="Y49" s="84"/>
      <c r="Z49" s="177"/>
      <c r="AA49" s="208"/>
      <c r="AB49" s="85"/>
      <c r="AC49" s="82"/>
      <c r="AD49" s="82"/>
      <c r="AE49" s="83"/>
      <c r="AF49" s="81"/>
      <c r="AG49" s="86"/>
      <c r="AH49" s="86"/>
      <c r="AI49" s="86"/>
      <c r="AJ49" t="str">
        <f t="shared" si="6"/>
        <v/>
      </c>
      <c r="CB49" s="58" t="str">
        <f t="shared" si="7"/>
        <v/>
      </c>
      <c r="CC49" s="58" t="str">
        <f t="shared" si="0"/>
        <v/>
      </c>
      <c r="CD49" s="58" t="str">
        <f t="shared" si="1"/>
        <v/>
      </c>
      <c r="CE49" s="58" t="str">
        <f t="shared" si="14"/>
        <v/>
      </c>
      <c r="CF49" s="58" t="str">
        <f t="shared" si="3"/>
        <v/>
      </c>
      <c r="CG49" s="58" t="str">
        <f t="shared" si="8"/>
        <v/>
      </c>
      <c r="CH49" s="58" t="str">
        <f t="shared" si="9"/>
        <v/>
      </c>
      <c r="CL49" s="60">
        <f t="shared" si="10"/>
        <v>0</v>
      </c>
      <c r="CM49" s="60">
        <f t="shared" si="10"/>
        <v>0</v>
      </c>
      <c r="CN49" s="60">
        <f t="shared" si="10"/>
        <v>0</v>
      </c>
      <c r="CO49" s="60">
        <f t="shared" si="10"/>
        <v>0</v>
      </c>
      <c r="CP49" s="60">
        <f t="shared" si="5"/>
        <v>0</v>
      </c>
      <c r="CQ49" s="61">
        <f t="shared" si="11"/>
        <v>0</v>
      </c>
      <c r="CR49" s="61">
        <f t="shared" si="12"/>
        <v>0</v>
      </c>
    </row>
    <row r="50" spans="1:96" s="23" customFormat="1" ht="15" customHeight="1" x14ac:dyDescent="0.25">
      <c r="A50" s="62"/>
      <c r="B50" s="230"/>
      <c r="C50" s="234" t="s">
        <v>87</v>
      </c>
      <c r="D50" s="70">
        <f>SUM(K50:X50)</f>
        <v>0</v>
      </c>
      <c r="E50" s="154"/>
      <c r="F50" s="155"/>
      <c r="G50" s="155"/>
      <c r="H50" s="155"/>
      <c r="I50" s="156"/>
      <c r="J50" s="154"/>
      <c r="K50" s="116"/>
      <c r="L50" s="116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21"/>
      <c r="Y50" s="226"/>
      <c r="Z50" s="155"/>
      <c r="AA50" s="183"/>
      <c r="AB50" s="120"/>
      <c r="AC50" s="116"/>
      <c r="AD50" s="116"/>
      <c r="AE50" s="122"/>
      <c r="AF50" s="115"/>
      <c r="AG50" s="117"/>
      <c r="AH50" s="117"/>
      <c r="AI50" s="117"/>
      <c r="AJ50" t="str">
        <f t="shared" si="6"/>
        <v/>
      </c>
      <c r="CB50" s="58" t="str">
        <f t="shared" si="7"/>
        <v/>
      </c>
      <c r="CC50" s="58" t="str">
        <f t="shared" si="0"/>
        <v/>
      </c>
      <c r="CD50" s="58" t="str">
        <f t="shared" si="1"/>
        <v/>
      </c>
      <c r="CE50" s="58" t="str">
        <f t="shared" si="14"/>
        <v/>
      </c>
      <c r="CF50" s="58" t="str">
        <f t="shared" si="3"/>
        <v/>
      </c>
      <c r="CG50" s="58" t="str">
        <f t="shared" si="8"/>
        <v/>
      </c>
      <c r="CH50" s="58" t="str">
        <f t="shared" si="9"/>
        <v/>
      </c>
      <c r="CL50" s="60">
        <f t="shared" si="10"/>
        <v>0</v>
      </c>
      <c r="CM50" s="60">
        <f t="shared" si="10"/>
        <v>0</v>
      </c>
      <c r="CN50" s="60">
        <f t="shared" si="10"/>
        <v>0</v>
      </c>
      <c r="CO50" s="60">
        <f t="shared" si="10"/>
        <v>0</v>
      </c>
      <c r="CP50" s="60">
        <f t="shared" si="5"/>
        <v>0</v>
      </c>
      <c r="CQ50" s="61">
        <f t="shared" si="11"/>
        <v>0</v>
      </c>
      <c r="CR50" s="61">
        <f t="shared" si="12"/>
        <v>0</v>
      </c>
    </row>
    <row r="51" spans="1:96" s="23" customFormat="1" ht="15" customHeight="1" x14ac:dyDescent="0.25">
      <c r="A51" s="62"/>
      <c r="B51" s="1497" t="s">
        <v>88</v>
      </c>
      <c r="C51" s="1352" t="s">
        <v>52</v>
      </c>
      <c r="D51" s="1348">
        <f>SUM(E51:X51)</f>
        <v>0</v>
      </c>
      <c r="E51" s="1311"/>
      <c r="F51" s="53"/>
      <c r="G51" s="53"/>
      <c r="H51" s="53"/>
      <c r="I51" s="1312"/>
      <c r="J51" s="1311"/>
      <c r="K51" s="53"/>
      <c r="L51" s="53"/>
      <c r="M51" s="1354"/>
      <c r="N51" s="1354"/>
      <c r="O51" s="1354"/>
      <c r="P51" s="1354"/>
      <c r="Q51" s="1354"/>
      <c r="R51" s="1354"/>
      <c r="S51" s="1354"/>
      <c r="T51" s="1354"/>
      <c r="U51" s="1354"/>
      <c r="V51" s="1354"/>
      <c r="W51" s="1354"/>
      <c r="X51" s="65"/>
      <c r="Y51" s="85"/>
      <c r="Z51" s="82"/>
      <c r="AA51" s="74"/>
      <c r="AB51" s="1381"/>
      <c r="AC51" s="53"/>
      <c r="AD51" s="53"/>
      <c r="AE51" s="54"/>
      <c r="AF51" s="1311"/>
      <c r="AG51" s="1312"/>
      <c r="AH51" s="1312"/>
      <c r="AI51" s="1312"/>
      <c r="AJ51" t="str">
        <f t="shared" si="6"/>
        <v/>
      </c>
      <c r="CB51" s="146"/>
      <c r="CC51" s="58" t="str">
        <f t="shared" si="0"/>
        <v/>
      </c>
      <c r="CD51" s="58" t="str">
        <f t="shared" si="1"/>
        <v/>
      </c>
      <c r="CE51" s="58" t="str">
        <f t="shared" si="14"/>
        <v/>
      </c>
      <c r="CF51" s="58" t="str">
        <f t="shared" si="3"/>
        <v/>
      </c>
      <c r="CG51" s="58" t="str">
        <f t="shared" si="8"/>
        <v/>
      </c>
      <c r="CH51" s="58" t="str">
        <f t="shared" si="9"/>
        <v/>
      </c>
      <c r="CL51" s="57"/>
      <c r="CM51" s="60">
        <f t="shared" ref="CM51:CO80" si="15">IF(AND($D51&lt;&gt;0,AC51=""),1,IF(AC51&gt;$D51,1,0))</f>
        <v>0</v>
      </c>
      <c r="CN51" s="60">
        <f t="shared" si="15"/>
        <v>0</v>
      </c>
      <c r="CO51" s="60">
        <f t="shared" si="15"/>
        <v>0</v>
      </c>
      <c r="CP51" s="60">
        <f t="shared" si="5"/>
        <v>0</v>
      </c>
      <c r="CQ51" s="61">
        <f t="shared" si="11"/>
        <v>0</v>
      </c>
      <c r="CR51" s="61">
        <f t="shared" si="12"/>
        <v>0</v>
      </c>
    </row>
    <row r="52" spans="1:96" s="23" customFormat="1" ht="15" customHeight="1" x14ac:dyDescent="0.25">
      <c r="A52" s="62"/>
      <c r="B52" s="236"/>
      <c r="C52" s="131" t="s">
        <v>53</v>
      </c>
      <c r="D52" s="89">
        <f>SUM(E52:X52)</f>
        <v>0</v>
      </c>
      <c r="E52" s="237"/>
      <c r="F52" s="217"/>
      <c r="G52" s="217"/>
      <c r="H52" s="217"/>
      <c r="I52" s="98"/>
      <c r="J52" s="237"/>
      <c r="K52" s="217"/>
      <c r="L52" s="217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141"/>
      <c r="Z52" s="139"/>
      <c r="AA52" s="142"/>
      <c r="AB52" s="238"/>
      <c r="AC52" s="116"/>
      <c r="AD52" s="217"/>
      <c r="AE52" s="218"/>
      <c r="AF52" s="219"/>
      <c r="AG52" s="220"/>
      <c r="AH52" s="220"/>
      <c r="AI52" s="220"/>
      <c r="AJ52" t="str">
        <f t="shared" si="6"/>
        <v/>
      </c>
      <c r="CB52" s="146"/>
      <c r="CC52" s="58" t="str">
        <f t="shared" si="0"/>
        <v/>
      </c>
      <c r="CD52" s="58" t="str">
        <f t="shared" si="1"/>
        <v/>
      </c>
      <c r="CE52" s="58" t="str">
        <f t="shared" si="14"/>
        <v/>
      </c>
      <c r="CF52" s="58" t="str">
        <f t="shared" si="3"/>
        <v/>
      </c>
      <c r="CG52" s="58" t="str">
        <f t="shared" si="8"/>
        <v/>
      </c>
      <c r="CH52" s="58" t="str">
        <f t="shared" si="9"/>
        <v/>
      </c>
      <c r="CL52" s="57"/>
      <c r="CM52" s="60">
        <f t="shared" si="15"/>
        <v>0</v>
      </c>
      <c r="CN52" s="60">
        <f t="shared" si="15"/>
        <v>0</v>
      </c>
      <c r="CO52" s="60">
        <f t="shared" si="15"/>
        <v>0</v>
      </c>
      <c r="CP52" s="60">
        <f t="shared" si="5"/>
        <v>0</v>
      </c>
      <c r="CQ52" s="61">
        <f t="shared" si="11"/>
        <v>0</v>
      </c>
      <c r="CR52" s="61">
        <f t="shared" si="12"/>
        <v>0</v>
      </c>
    </row>
    <row r="53" spans="1:96" s="23" customFormat="1" ht="15" customHeight="1" x14ac:dyDescent="0.15">
      <c r="A53" s="87"/>
      <c r="B53" s="1382" t="s">
        <v>4</v>
      </c>
      <c r="C53" s="1383"/>
      <c r="D53" s="1513">
        <f>SUM(E53:X53)</f>
        <v>70</v>
      </c>
      <c r="E53" s="1515">
        <f>SUM(E11:E52)</f>
        <v>0</v>
      </c>
      <c r="F53" s="1385">
        <f t="shared" ref="F53:AI53" si="16">SUM(F11:F52)</f>
        <v>0</v>
      </c>
      <c r="G53" s="1385">
        <f t="shared" si="16"/>
        <v>0</v>
      </c>
      <c r="H53" s="1385">
        <f t="shared" si="16"/>
        <v>0</v>
      </c>
      <c r="I53" s="1386">
        <f>SUM(I11:I52)</f>
        <v>0</v>
      </c>
      <c r="J53" s="1387">
        <f t="shared" si="16"/>
        <v>0</v>
      </c>
      <c r="K53" s="1385">
        <f t="shared" si="16"/>
        <v>8</v>
      </c>
      <c r="L53" s="1385">
        <f t="shared" si="16"/>
        <v>10</v>
      </c>
      <c r="M53" s="1388">
        <f t="shared" si="16"/>
        <v>16</v>
      </c>
      <c r="N53" s="1388">
        <f t="shared" si="16"/>
        <v>16</v>
      </c>
      <c r="O53" s="1388">
        <f t="shared" si="16"/>
        <v>8</v>
      </c>
      <c r="P53" s="1388">
        <f t="shared" si="16"/>
        <v>4</v>
      </c>
      <c r="Q53" s="1388">
        <f t="shared" si="16"/>
        <v>8</v>
      </c>
      <c r="R53" s="1388">
        <f t="shared" si="16"/>
        <v>0</v>
      </c>
      <c r="S53" s="1388">
        <f t="shared" si="16"/>
        <v>0</v>
      </c>
      <c r="T53" s="1388">
        <f t="shared" si="16"/>
        <v>0</v>
      </c>
      <c r="U53" s="1388">
        <f t="shared" si="16"/>
        <v>0</v>
      </c>
      <c r="V53" s="1388">
        <f t="shared" si="16"/>
        <v>0</v>
      </c>
      <c r="W53" s="1388">
        <f t="shared" si="16"/>
        <v>0</v>
      </c>
      <c r="X53" s="1388">
        <f t="shared" si="16"/>
        <v>0</v>
      </c>
      <c r="Y53" s="1389">
        <f t="shared" si="16"/>
        <v>70</v>
      </c>
      <c r="Z53" s="1385">
        <f t="shared" si="16"/>
        <v>0</v>
      </c>
      <c r="AA53" s="1390">
        <f t="shared" si="16"/>
        <v>0</v>
      </c>
      <c r="AB53" s="1389">
        <f t="shared" si="16"/>
        <v>0</v>
      </c>
      <c r="AC53" s="248">
        <f>SUM(AC11:AC52)</f>
        <v>0</v>
      </c>
      <c r="AD53" s="1385">
        <f t="shared" si="16"/>
        <v>0</v>
      </c>
      <c r="AE53" s="1391">
        <f t="shared" si="16"/>
        <v>0</v>
      </c>
      <c r="AF53" s="1515">
        <f t="shared" si="16"/>
        <v>0</v>
      </c>
      <c r="AG53" s="1386">
        <f>SUM(AG11:AG52)</f>
        <v>0</v>
      </c>
      <c r="AH53" s="1386">
        <f t="shared" ref="AH53" si="17">SUM(AH11:AH52)</f>
        <v>0</v>
      </c>
      <c r="AI53" s="1386">
        <f t="shared" si="16"/>
        <v>0</v>
      </c>
    </row>
    <row r="54" spans="1:96" s="8" customFormat="1" ht="18" customHeight="1" x14ac:dyDescent="0.2">
      <c r="A54" s="3" t="s">
        <v>89</v>
      </c>
      <c r="B54" s="3"/>
      <c r="C54" s="3"/>
      <c r="D54" s="3"/>
      <c r="E54" s="3"/>
      <c r="F54" s="3"/>
      <c r="G54" s="250"/>
      <c r="H54" s="250"/>
      <c r="I54" s="6"/>
    </row>
    <row r="55" spans="1:96" ht="42" x14ac:dyDescent="0.25">
      <c r="A55" s="1316" t="s">
        <v>3</v>
      </c>
      <c r="B55" s="1317"/>
      <c r="C55" s="1318"/>
      <c r="D55" s="1516" t="s">
        <v>4</v>
      </c>
      <c r="E55" s="1488" t="s">
        <v>90</v>
      </c>
      <c r="F55" s="1328" t="s">
        <v>91</v>
      </c>
      <c r="G55" s="1328" t="s">
        <v>92</v>
      </c>
      <c r="H55" s="1331" t="s">
        <v>93</v>
      </c>
      <c r="I55" s="1393" t="s">
        <v>94</v>
      </c>
    </row>
    <row r="56" spans="1:96" ht="15" customHeight="1" x14ac:dyDescent="0.25">
      <c r="A56" s="1485" t="s">
        <v>40</v>
      </c>
      <c r="B56" s="1490" t="s">
        <v>41</v>
      </c>
      <c r="C56" s="1491"/>
      <c r="D56" s="1492">
        <f t="shared" ref="D56:D91" si="18">SUM(E56:H56)</f>
        <v>0</v>
      </c>
      <c r="E56" s="1493"/>
      <c r="F56" s="1339"/>
      <c r="G56" s="1339"/>
      <c r="H56" s="1394"/>
      <c r="I56" s="1395"/>
      <c r="J56" s="255" t="str">
        <f>CA56</f>
        <v/>
      </c>
      <c r="CA56" s="58" t="str">
        <f t="shared" ref="CA56:CA97" si="19">IF(AND($D56&lt;&gt;0,I56=""),"* No olvide ingresar la columna "&amp;I$55&amp;""&amp;" (Digite CERO si no tiene).  ",IF(I56&gt;$D56,"* La variable "&amp;I$55&amp;""&amp;" no puede superar el Total. ",""))</f>
        <v/>
      </c>
      <c r="CK56" s="61">
        <f t="shared" ref="CK56:CK97" si="20">IF(AND($D56&lt;&gt;0,I56=""),1,IF(I56&gt;$D56,1,0))</f>
        <v>0</v>
      </c>
    </row>
    <row r="57" spans="1:96" ht="21" x14ac:dyDescent="0.25">
      <c r="A57" s="256"/>
      <c r="B57" s="1489" t="s">
        <v>42</v>
      </c>
      <c r="C57" s="1347" t="s">
        <v>43</v>
      </c>
      <c r="D57" s="1492">
        <f t="shared" si="18"/>
        <v>0</v>
      </c>
      <c r="E57" s="1311"/>
      <c r="F57" s="53"/>
      <c r="G57" s="53"/>
      <c r="H57" s="1354"/>
      <c r="I57" s="1396"/>
      <c r="J57" s="255" t="str">
        <f>CA57</f>
        <v/>
      </c>
      <c r="CA57" s="58" t="str">
        <f t="shared" si="19"/>
        <v/>
      </c>
      <c r="CK57" s="61">
        <f t="shared" si="20"/>
        <v>0</v>
      </c>
    </row>
    <row r="58" spans="1:96" x14ac:dyDescent="0.25">
      <c r="A58" s="256"/>
      <c r="B58" s="62"/>
      <c r="C58" s="69" t="s">
        <v>44</v>
      </c>
      <c r="D58" s="137">
        <f t="shared" si="18"/>
        <v>0</v>
      </c>
      <c r="E58" s="81"/>
      <c r="F58" s="82"/>
      <c r="G58" s="82"/>
      <c r="H58" s="110"/>
      <c r="I58" s="258"/>
      <c r="J58" s="255" t="str">
        <f>CA58</f>
        <v/>
      </c>
      <c r="CA58" s="58" t="str">
        <f t="shared" si="19"/>
        <v/>
      </c>
      <c r="CK58" s="61">
        <f t="shared" si="20"/>
        <v>0</v>
      </c>
    </row>
    <row r="59" spans="1:96" x14ac:dyDescent="0.25">
      <c r="A59" s="256"/>
      <c r="B59" s="62"/>
      <c r="C59" s="80" t="s">
        <v>45</v>
      </c>
      <c r="D59" s="70">
        <f t="shared" si="18"/>
        <v>0</v>
      </c>
      <c r="E59" s="81"/>
      <c r="F59" s="82"/>
      <c r="G59" s="82"/>
      <c r="H59" s="110"/>
      <c r="I59" s="258"/>
      <c r="J59" s="255" t="str">
        <f t="shared" ref="J59:J96" si="21">CA59</f>
        <v/>
      </c>
      <c r="CA59" s="58" t="str">
        <f t="shared" si="19"/>
        <v/>
      </c>
      <c r="CK59" s="61">
        <f t="shared" si="20"/>
        <v>0</v>
      </c>
    </row>
    <row r="60" spans="1:96" x14ac:dyDescent="0.25">
      <c r="A60" s="256"/>
      <c r="B60" s="87"/>
      <c r="C60" s="88" t="s">
        <v>46</v>
      </c>
      <c r="D60" s="89">
        <f t="shared" si="18"/>
        <v>0</v>
      </c>
      <c r="E60" s="90"/>
      <c r="F60" s="91"/>
      <c r="G60" s="91"/>
      <c r="H60" s="225"/>
      <c r="I60" s="259"/>
      <c r="J60" s="255" t="str">
        <f t="shared" si="21"/>
        <v/>
      </c>
      <c r="CA60" s="58" t="str">
        <f t="shared" si="19"/>
        <v/>
      </c>
      <c r="CK60" s="61">
        <f t="shared" si="20"/>
        <v>0</v>
      </c>
    </row>
    <row r="61" spans="1:96" x14ac:dyDescent="0.25">
      <c r="A61" s="256"/>
      <c r="B61" s="99" t="s">
        <v>47</v>
      </c>
      <c r="C61" s="100"/>
      <c r="D61" s="163">
        <f t="shared" si="18"/>
        <v>0</v>
      </c>
      <c r="E61" s="71"/>
      <c r="F61" s="72"/>
      <c r="G61" s="72"/>
      <c r="H61" s="103"/>
      <c r="I61" s="260"/>
      <c r="J61" s="255" t="str">
        <f t="shared" si="21"/>
        <v/>
      </c>
      <c r="CA61" s="58" t="str">
        <f t="shared" si="19"/>
        <v/>
      </c>
      <c r="CK61" s="61">
        <f t="shared" si="20"/>
        <v>0</v>
      </c>
    </row>
    <row r="62" spans="1:96" x14ac:dyDescent="0.25">
      <c r="A62" s="256"/>
      <c r="B62" s="107" t="s">
        <v>48</v>
      </c>
      <c r="C62" s="108"/>
      <c r="D62" s="137">
        <f t="shared" si="18"/>
        <v>0</v>
      </c>
      <c r="E62" s="81"/>
      <c r="F62" s="82"/>
      <c r="G62" s="82"/>
      <c r="H62" s="110"/>
      <c r="I62" s="258"/>
      <c r="J62" s="255" t="str">
        <f t="shared" si="21"/>
        <v/>
      </c>
      <c r="CA62" s="58" t="str">
        <f t="shared" si="19"/>
        <v/>
      </c>
      <c r="CK62" s="61">
        <f t="shared" si="20"/>
        <v>0</v>
      </c>
    </row>
    <row r="63" spans="1:96" x14ac:dyDescent="0.25">
      <c r="A63" s="256"/>
      <c r="B63" s="107" t="s">
        <v>49</v>
      </c>
      <c r="C63" s="108"/>
      <c r="D63" s="137">
        <f t="shared" si="18"/>
        <v>0</v>
      </c>
      <c r="E63" s="81"/>
      <c r="F63" s="82"/>
      <c r="G63" s="82"/>
      <c r="H63" s="110"/>
      <c r="I63" s="258"/>
      <c r="J63" s="255" t="str">
        <f t="shared" si="21"/>
        <v/>
      </c>
      <c r="CA63" s="58" t="str">
        <f t="shared" si="19"/>
        <v/>
      </c>
      <c r="CK63" s="61">
        <f t="shared" si="20"/>
        <v>0</v>
      </c>
    </row>
    <row r="64" spans="1:96" x14ac:dyDescent="0.25">
      <c r="A64" s="256"/>
      <c r="B64" s="112" t="s">
        <v>50</v>
      </c>
      <c r="C64" s="113"/>
      <c r="D64" s="137">
        <f t="shared" si="18"/>
        <v>0</v>
      </c>
      <c r="E64" s="144"/>
      <c r="F64" s="139"/>
      <c r="G64" s="139"/>
      <c r="H64" s="203"/>
      <c r="I64" s="261"/>
      <c r="J64" s="255" t="str">
        <f t="shared" si="21"/>
        <v/>
      </c>
      <c r="CA64" s="58" t="str">
        <f t="shared" si="19"/>
        <v/>
      </c>
      <c r="CK64" s="61">
        <f t="shared" si="20"/>
        <v>0</v>
      </c>
    </row>
    <row r="65" spans="1:89" ht="21" customHeight="1" x14ac:dyDescent="0.25">
      <c r="A65" s="256"/>
      <c r="B65" s="1486" t="s">
        <v>95</v>
      </c>
      <c r="C65" s="1397" t="s">
        <v>96</v>
      </c>
      <c r="D65" s="1492">
        <f t="shared" si="18"/>
        <v>0</v>
      </c>
      <c r="E65" s="1311"/>
      <c r="F65" s="53"/>
      <c r="G65" s="53"/>
      <c r="H65" s="1354"/>
      <c r="I65" s="1396"/>
      <c r="J65" s="255" t="str">
        <f t="shared" si="21"/>
        <v/>
      </c>
      <c r="CA65" s="58" t="str">
        <f t="shared" si="19"/>
        <v/>
      </c>
      <c r="CK65" s="61">
        <f t="shared" si="20"/>
        <v>0</v>
      </c>
    </row>
    <row r="66" spans="1:89" x14ac:dyDescent="0.25">
      <c r="A66" s="256"/>
      <c r="B66" s="27"/>
      <c r="C66" s="263" t="s">
        <v>52</v>
      </c>
      <c r="D66" s="114">
        <f>SUM(E66:H66)</f>
        <v>0</v>
      </c>
      <c r="E66" s="115"/>
      <c r="F66" s="116"/>
      <c r="G66" s="116"/>
      <c r="H66" s="119"/>
      <c r="I66" s="264"/>
      <c r="J66" s="255"/>
      <c r="CA66" s="58" t="str">
        <f t="shared" si="19"/>
        <v/>
      </c>
      <c r="CK66" s="61">
        <f t="shared" si="20"/>
        <v>0</v>
      </c>
    </row>
    <row r="67" spans="1:89" x14ac:dyDescent="0.25">
      <c r="A67" s="256"/>
      <c r="B67" s="99" t="s">
        <v>54</v>
      </c>
      <c r="C67" s="100"/>
      <c r="D67" s="163">
        <f t="shared" si="18"/>
        <v>0</v>
      </c>
      <c r="E67" s="219"/>
      <c r="F67" s="217"/>
      <c r="G67" s="217"/>
      <c r="H67" s="215"/>
      <c r="I67" s="265"/>
      <c r="J67" s="255" t="str">
        <f t="shared" si="21"/>
        <v/>
      </c>
      <c r="CA67" s="58" t="str">
        <f t="shared" si="19"/>
        <v/>
      </c>
      <c r="CK67" s="61">
        <f t="shared" si="20"/>
        <v>0</v>
      </c>
    </row>
    <row r="68" spans="1:89" ht="21" customHeight="1" x14ac:dyDescent="0.25">
      <c r="A68" s="256"/>
      <c r="B68" s="266" t="s">
        <v>55</v>
      </c>
      <c r="C68" s="267"/>
      <c r="D68" s="137">
        <f t="shared" si="18"/>
        <v>35</v>
      </c>
      <c r="E68" s="144">
        <v>35</v>
      </c>
      <c r="F68" s="139">
        <v>0</v>
      </c>
      <c r="G68" s="139">
        <v>0</v>
      </c>
      <c r="H68" s="203">
        <v>0</v>
      </c>
      <c r="I68" s="261">
        <v>0</v>
      </c>
      <c r="J68" s="255" t="str">
        <f t="shared" si="21"/>
        <v/>
      </c>
      <c r="CA68" s="58" t="str">
        <f t="shared" si="19"/>
        <v/>
      </c>
      <c r="CK68" s="61">
        <f t="shared" si="20"/>
        <v>0</v>
      </c>
    </row>
    <row r="69" spans="1:89" ht="21" customHeight="1" x14ac:dyDescent="0.25">
      <c r="A69" s="256"/>
      <c r="B69" s="1517" t="s">
        <v>56</v>
      </c>
      <c r="C69" s="1355" t="s">
        <v>57</v>
      </c>
      <c r="D69" s="1348">
        <f t="shared" si="18"/>
        <v>15</v>
      </c>
      <c r="E69" s="1311">
        <v>15</v>
      </c>
      <c r="F69" s="53">
        <v>0</v>
      </c>
      <c r="G69" s="53">
        <v>0</v>
      </c>
      <c r="H69" s="1354">
        <v>0</v>
      </c>
      <c r="I69" s="1396">
        <v>0</v>
      </c>
      <c r="J69" s="255" t="str">
        <f t="shared" si="21"/>
        <v/>
      </c>
      <c r="CA69" s="58" t="str">
        <f t="shared" si="19"/>
        <v/>
      </c>
      <c r="CK69" s="61">
        <f t="shared" si="20"/>
        <v>0</v>
      </c>
    </row>
    <row r="70" spans="1:89" ht="15" customHeight="1" x14ac:dyDescent="0.25">
      <c r="A70" s="256"/>
      <c r="B70" s="1517"/>
      <c r="C70" s="153" t="s">
        <v>58</v>
      </c>
      <c r="D70" s="114">
        <f t="shared" si="18"/>
        <v>20</v>
      </c>
      <c r="E70" s="115">
        <v>20</v>
      </c>
      <c r="F70" s="116">
        <v>0</v>
      </c>
      <c r="G70" s="116">
        <v>0</v>
      </c>
      <c r="H70" s="119">
        <v>0</v>
      </c>
      <c r="I70" s="264">
        <v>0</v>
      </c>
      <c r="J70" s="255" t="str">
        <f t="shared" si="21"/>
        <v/>
      </c>
      <c r="CA70" s="58" t="str">
        <f t="shared" si="19"/>
        <v/>
      </c>
      <c r="CK70" s="61">
        <f t="shared" si="20"/>
        <v>0</v>
      </c>
    </row>
    <row r="71" spans="1:89" x14ac:dyDescent="0.25">
      <c r="A71" s="256"/>
      <c r="B71" s="161" t="s">
        <v>59</v>
      </c>
      <c r="C71" s="162"/>
      <c r="D71" s="163">
        <f t="shared" si="18"/>
        <v>0</v>
      </c>
      <c r="E71" s="219"/>
      <c r="F71" s="217"/>
      <c r="G71" s="217"/>
      <c r="H71" s="215"/>
      <c r="I71" s="265"/>
      <c r="J71" s="255" t="str">
        <f t="shared" si="21"/>
        <v/>
      </c>
      <c r="CA71" s="58" t="str">
        <f t="shared" si="19"/>
        <v/>
      </c>
      <c r="CK71" s="61">
        <f t="shared" si="20"/>
        <v>0</v>
      </c>
    </row>
    <row r="72" spans="1:89" ht="15" customHeight="1" x14ac:dyDescent="0.25">
      <c r="A72" s="256"/>
      <c r="B72" s="1495" t="s">
        <v>60</v>
      </c>
      <c r="C72" s="1496" t="s">
        <v>61</v>
      </c>
      <c r="D72" s="1348">
        <f t="shared" si="18"/>
        <v>0</v>
      </c>
      <c r="E72" s="1353"/>
      <c r="F72" s="53"/>
      <c r="G72" s="53"/>
      <c r="H72" s="1354"/>
      <c r="I72" s="1396"/>
      <c r="J72" s="255" t="str">
        <f t="shared" si="21"/>
        <v/>
      </c>
      <c r="CA72" s="58" t="str">
        <f t="shared" si="19"/>
        <v/>
      </c>
      <c r="CK72" s="61">
        <f t="shared" si="20"/>
        <v>0</v>
      </c>
    </row>
    <row r="73" spans="1:89" ht="15" customHeight="1" x14ac:dyDescent="0.25">
      <c r="A73" s="256"/>
      <c r="B73" s="173"/>
      <c r="C73" s="174" t="s">
        <v>62</v>
      </c>
      <c r="D73" s="70">
        <f t="shared" si="18"/>
        <v>0</v>
      </c>
      <c r="E73" s="109"/>
      <c r="F73" s="82"/>
      <c r="G73" s="82"/>
      <c r="H73" s="110"/>
      <c r="I73" s="258"/>
      <c r="J73" s="255" t="str">
        <f t="shared" si="21"/>
        <v/>
      </c>
      <c r="CA73" s="58" t="str">
        <f t="shared" si="19"/>
        <v/>
      </c>
      <c r="CK73" s="61">
        <f t="shared" si="20"/>
        <v>0</v>
      </c>
    </row>
    <row r="74" spans="1:89" x14ac:dyDescent="0.25">
      <c r="A74" s="256"/>
      <c r="B74" s="130"/>
      <c r="C74" s="180" t="s">
        <v>63</v>
      </c>
      <c r="D74" s="114">
        <f t="shared" si="18"/>
        <v>0</v>
      </c>
      <c r="E74" s="118"/>
      <c r="F74" s="116"/>
      <c r="G74" s="116"/>
      <c r="H74" s="119"/>
      <c r="I74" s="264"/>
      <c r="J74" s="255" t="str">
        <f t="shared" si="21"/>
        <v/>
      </c>
      <c r="CA74" s="58" t="str">
        <f t="shared" si="19"/>
        <v/>
      </c>
      <c r="CK74" s="61">
        <f t="shared" si="20"/>
        <v>0</v>
      </c>
    </row>
    <row r="75" spans="1:89" x14ac:dyDescent="0.25">
      <c r="A75" s="256"/>
      <c r="B75" s="1495" t="s">
        <v>64</v>
      </c>
      <c r="C75" s="1347" t="s">
        <v>65</v>
      </c>
      <c r="D75" s="1492">
        <f t="shared" si="18"/>
        <v>0</v>
      </c>
      <c r="E75" s="1311"/>
      <c r="F75" s="53"/>
      <c r="G75" s="53"/>
      <c r="H75" s="1354"/>
      <c r="I75" s="1396"/>
      <c r="J75" s="255" t="str">
        <f t="shared" si="21"/>
        <v/>
      </c>
      <c r="CA75" s="58" t="str">
        <f t="shared" si="19"/>
        <v/>
      </c>
      <c r="CK75" s="61">
        <f t="shared" si="20"/>
        <v>0</v>
      </c>
    </row>
    <row r="76" spans="1:89" ht="15" customHeight="1" x14ac:dyDescent="0.25">
      <c r="A76" s="256"/>
      <c r="B76" s="173"/>
      <c r="C76" s="185" t="s">
        <v>66</v>
      </c>
      <c r="D76" s="137">
        <f t="shared" si="18"/>
        <v>0</v>
      </c>
      <c r="E76" s="81"/>
      <c r="F76" s="82"/>
      <c r="G76" s="82"/>
      <c r="H76" s="110"/>
      <c r="I76" s="258"/>
      <c r="J76" s="255" t="str">
        <f t="shared" si="21"/>
        <v/>
      </c>
      <c r="CA76" s="58" t="str">
        <f t="shared" si="19"/>
        <v/>
      </c>
      <c r="CK76" s="61">
        <f t="shared" si="20"/>
        <v>0</v>
      </c>
    </row>
    <row r="77" spans="1:89" x14ac:dyDescent="0.25">
      <c r="A77" s="256"/>
      <c r="B77" s="130"/>
      <c r="C77" s="180" t="s">
        <v>63</v>
      </c>
      <c r="D77" s="114">
        <f t="shared" si="18"/>
        <v>0</v>
      </c>
      <c r="E77" s="115"/>
      <c r="F77" s="116"/>
      <c r="G77" s="116"/>
      <c r="H77" s="119"/>
      <c r="I77" s="264"/>
      <c r="J77" s="255" t="str">
        <f t="shared" si="21"/>
        <v/>
      </c>
      <c r="CA77" s="58" t="str">
        <f t="shared" si="19"/>
        <v/>
      </c>
      <c r="CK77" s="61">
        <f t="shared" si="20"/>
        <v>0</v>
      </c>
    </row>
    <row r="78" spans="1:89" x14ac:dyDescent="0.25">
      <c r="A78" s="256"/>
      <c r="B78" s="1363" t="s">
        <v>67</v>
      </c>
      <c r="C78" s="1364"/>
      <c r="D78" s="1513">
        <f t="shared" si="18"/>
        <v>0</v>
      </c>
      <c r="E78" s="1514"/>
      <c r="F78" s="1367"/>
      <c r="G78" s="1367"/>
      <c r="H78" s="1370"/>
      <c r="I78" s="1399"/>
      <c r="J78" s="255" t="str">
        <f t="shared" si="21"/>
        <v/>
      </c>
      <c r="CA78" s="58" t="str">
        <f t="shared" si="19"/>
        <v/>
      </c>
      <c r="CK78" s="61">
        <f t="shared" si="20"/>
        <v>0</v>
      </c>
    </row>
    <row r="79" spans="1:89" ht="15" customHeight="1" x14ac:dyDescent="0.25">
      <c r="A79" s="256"/>
      <c r="B79" s="130" t="s">
        <v>68</v>
      </c>
      <c r="C79" s="195" t="s">
        <v>69</v>
      </c>
      <c r="D79" s="163">
        <f t="shared" si="18"/>
        <v>0</v>
      </c>
      <c r="E79" s="71"/>
      <c r="F79" s="72"/>
      <c r="G79" s="72"/>
      <c r="H79" s="103"/>
      <c r="I79" s="260"/>
      <c r="J79" s="255" t="str">
        <f t="shared" si="21"/>
        <v/>
      </c>
      <c r="CA79" s="58" t="str">
        <f t="shared" si="19"/>
        <v/>
      </c>
      <c r="CK79" s="61">
        <f t="shared" si="20"/>
        <v>0</v>
      </c>
    </row>
    <row r="80" spans="1:89" x14ac:dyDescent="0.25">
      <c r="A80" s="256"/>
      <c r="B80" s="1512"/>
      <c r="C80" s="88" t="s">
        <v>70</v>
      </c>
      <c r="D80" s="137">
        <f t="shared" si="18"/>
        <v>0</v>
      </c>
      <c r="E80" s="81"/>
      <c r="F80" s="82"/>
      <c r="G80" s="82"/>
      <c r="H80" s="110"/>
      <c r="I80" s="258"/>
      <c r="J80" s="255" t="str">
        <f t="shared" si="21"/>
        <v/>
      </c>
      <c r="CA80" s="58" t="str">
        <f t="shared" si="19"/>
        <v/>
      </c>
      <c r="CK80" s="61">
        <f t="shared" si="20"/>
        <v>0</v>
      </c>
    </row>
    <row r="81" spans="1:89" ht="15" customHeight="1" x14ac:dyDescent="0.25">
      <c r="A81" s="256"/>
      <c r="B81" s="1374" t="s">
        <v>71</v>
      </c>
      <c r="C81" s="1374"/>
      <c r="D81" s="137">
        <f t="shared" si="18"/>
        <v>0</v>
      </c>
      <c r="E81" s="81"/>
      <c r="F81" s="82"/>
      <c r="G81" s="82"/>
      <c r="H81" s="110"/>
      <c r="I81" s="258"/>
      <c r="J81" s="255" t="str">
        <f t="shared" si="21"/>
        <v/>
      </c>
      <c r="CA81" s="58" t="str">
        <f t="shared" si="19"/>
        <v/>
      </c>
      <c r="CK81" s="61">
        <f t="shared" si="20"/>
        <v>0</v>
      </c>
    </row>
    <row r="82" spans="1:89" x14ac:dyDescent="0.25">
      <c r="A82" s="256"/>
      <c r="B82" s="99" t="s">
        <v>72</v>
      </c>
      <c r="C82" s="100"/>
      <c r="D82" s="137">
        <f>SUM(E82:H82)</f>
        <v>0</v>
      </c>
      <c r="E82" s="81"/>
      <c r="F82" s="82"/>
      <c r="G82" s="82"/>
      <c r="H82" s="110"/>
      <c r="I82" s="258"/>
      <c r="J82" s="255" t="str">
        <f t="shared" si="21"/>
        <v/>
      </c>
      <c r="CA82" s="58" t="str">
        <f t="shared" si="19"/>
        <v/>
      </c>
      <c r="CK82" s="61">
        <f t="shared" si="20"/>
        <v>0</v>
      </c>
    </row>
    <row r="83" spans="1:89" ht="15" customHeight="1" x14ac:dyDescent="0.25">
      <c r="A83" s="256"/>
      <c r="B83" s="199" t="s">
        <v>73</v>
      </c>
      <c r="C83" s="200"/>
      <c r="D83" s="137">
        <f t="shared" si="18"/>
        <v>0</v>
      </c>
      <c r="E83" s="144"/>
      <c r="F83" s="139"/>
      <c r="G83" s="139"/>
      <c r="H83" s="203"/>
      <c r="I83" s="261"/>
      <c r="J83" s="255" t="str">
        <f t="shared" si="21"/>
        <v/>
      </c>
      <c r="CA83" s="58" t="str">
        <f t="shared" si="19"/>
        <v/>
      </c>
      <c r="CK83" s="61">
        <f t="shared" si="20"/>
        <v>0</v>
      </c>
    </row>
    <row r="84" spans="1:89" x14ac:dyDescent="0.25">
      <c r="A84" s="256"/>
      <c r="B84" s="112" t="s">
        <v>74</v>
      </c>
      <c r="C84" s="113"/>
      <c r="D84" s="137">
        <f t="shared" si="18"/>
        <v>0</v>
      </c>
      <c r="E84" s="144"/>
      <c r="F84" s="139"/>
      <c r="G84" s="139"/>
      <c r="H84" s="203"/>
      <c r="I84" s="261"/>
      <c r="J84" s="255" t="str">
        <f t="shared" si="21"/>
        <v/>
      </c>
      <c r="CA84" s="58" t="str">
        <f t="shared" si="19"/>
        <v/>
      </c>
      <c r="CK84" s="61">
        <f t="shared" si="20"/>
        <v>0</v>
      </c>
    </row>
    <row r="85" spans="1:89" ht="15" customHeight="1" x14ac:dyDescent="0.25">
      <c r="A85" s="256"/>
      <c r="B85" s="1495" t="s">
        <v>75</v>
      </c>
      <c r="C85" s="1375" t="s">
        <v>76</v>
      </c>
      <c r="D85" s="1492">
        <f t="shared" si="18"/>
        <v>0</v>
      </c>
      <c r="E85" s="1311"/>
      <c r="F85" s="53"/>
      <c r="G85" s="53"/>
      <c r="H85" s="1354"/>
      <c r="I85" s="1396"/>
      <c r="J85" s="255" t="str">
        <f t="shared" si="21"/>
        <v/>
      </c>
      <c r="CA85" s="58" t="str">
        <f t="shared" si="19"/>
        <v/>
      </c>
      <c r="CK85" s="61">
        <f t="shared" si="20"/>
        <v>0</v>
      </c>
    </row>
    <row r="86" spans="1:89" x14ac:dyDescent="0.25">
      <c r="A86" s="256"/>
      <c r="B86" s="173"/>
      <c r="C86" s="207" t="s">
        <v>77</v>
      </c>
      <c r="D86" s="137">
        <f t="shared" si="18"/>
        <v>0</v>
      </c>
      <c r="E86" s="81"/>
      <c r="F86" s="82"/>
      <c r="G86" s="82"/>
      <c r="H86" s="110"/>
      <c r="I86" s="258"/>
      <c r="J86" s="255" t="str">
        <f t="shared" si="21"/>
        <v/>
      </c>
      <c r="CA86" s="58" t="str">
        <f t="shared" si="19"/>
        <v/>
      </c>
      <c r="CK86" s="61">
        <f t="shared" si="20"/>
        <v>0</v>
      </c>
    </row>
    <row r="87" spans="1:89" ht="15" customHeight="1" x14ac:dyDescent="0.25">
      <c r="A87" s="256"/>
      <c r="B87" s="173"/>
      <c r="C87" s="209" t="s">
        <v>78</v>
      </c>
      <c r="D87" s="137">
        <f t="shared" si="18"/>
        <v>0</v>
      </c>
      <c r="E87" s="144"/>
      <c r="F87" s="139"/>
      <c r="G87" s="139"/>
      <c r="H87" s="203"/>
      <c r="I87" s="261"/>
      <c r="J87" s="255" t="str">
        <f t="shared" si="21"/>
        <v/>
      </c>
      <c r="CA87" s="58" t="str">
        <f t="shared" si="19"/>
        <v/>
      </c>
      <c r="CK87" s="61">
        <f t="shared" si="20"/>
        <v>0</v>
      </c>
    </row>
    <row r="88" spans="1:89" x14ac:dyDescent="0.25">
      <c r="A88" s="256"/>
      <c r="B88" s="173"/>
      <c r="C88" s="210" t="s">
        <v>79</v>
      </c>
      <c r="D88" s="137">
        <f t="shared" si="18"/>
        <v>0</v>
      </c>
      <c r="E88" s="144"/>
      <c r="F88" s="139"/>
      <c r="G88" s="139"/>
      <c r="H88" s="203"/>
      <c r="I88" s="261"/>
      <c r="J88" s="255" t="str">
        <f t="shared" si="21"/>
        <v/>
      </c>
      <c r="CA88" s="58" t="str">
        <f t="shared" si="19"/>
        <v/>
      </c>
      <c r="CK88" s="61">
        <f t="shared" si="20"/>
        <v>0</v>
      </c>
    </row>
    <row r="89" spans="1:89" ht="15" customHeight="1" x14ac:dyDescent="0.25">
      <c r="A89" s="256"/>
      <c r="B89" s="130"/>
      <c r="C89" s="270" t="s">
        <v>80</v>
      </c>
      <c r="D89" s="137">
        <f t="shared" si="18"/>
        <v>0</v>
      </c>
      <c r="E89" s="144"/>
      <c r="F89" s="139"/>
      <c r="G89" s="139"/>
      <c r="H89" s="203"/>
      <c r="I89" s="261"/>
      <c r="J89" s="255" t="str">
        <f t="shared" si="21"/>
        <v/>
      </c>
      <c r="CA89" s="58" t="str">
        <f t="shared" si="19"/>
        <v/>
      </c>
      <c r="CK89" s="61">
        <f t="shared" si="20"/>
        <v>0</v>
      </c>
    </row>
    <row r="90" spans="1:89" ht="15" customHeight="1" x14ac:dyDescent="0.25">
      <c r="A90" s="256"/>
      <c r="B90" s="1377" t="s">
        <v>81</v>
      </c>
      <c r="C90" s="1378"/>
      <c r="D90" s="1348">
        <f t="shared" si="18"/>
        <v>0</v>
      </c>
      <c r="E90" s="1311"/>
      <c r="F90" s="53"/>
      <c r="G90" s="53"/>
      <c r="H90" s="1400"/>
      <c r="I90" s="1396"/>
      <c r="J90" s="255" t="str">
        <f t="shared" si="21"/>
        <v/>
      </c>
      <c r="CA90" s="58" t="str">
        <f t="shared" si="19"/>
        <v/>
      </c>
      <c r="CK90" s="61">
        <f t="shared" si="20"/>
        <v>0</v>
      </c>
    </row>
    <row r="91" spans="1:89" ht="15.75" customHeight="1" x14ac:dyDescent="0.25">
      <c r="A91" s="256"/>
      <c r="B91" s="223" t="s">
        <v>82</v>
      </c>
      <c r="C91" s="224"/>
      <c r="D91" s="89">
        <f t="shared" si="18"/>
        <v>0</v>
      </c>
      <c r="E91" s="90"/>
      <c r="F91" s="91"/>
      <c r="G91" s="91"/>
      <c r="H91" s="272"/>
      <c r="I91" s="259"/>
      <c r="J91" s="255" t="str">
        <f t="shared" si="21"/>
        <v/>
      </c>
      <c r="CA91" s="58" t="str">
        <f t="shared" si="19"/>
        <v/>
      </c>
      <c r="CK91" s="61">
        <f t="shared" si="20"/>
        <v>0</v>
      </c>
    </row>
    <row r="92" spans="1:89" x14ac:dyDescent="0.25">
      <c r="A92" s="256"/>
      <c r="B92" s="1497" t="s">
        <v>83</v>
      </c>
      <c r="C92" s="1380" t="s">
        <v>84</v>
      </c>
      <c r="D92" s="1348">
        <f>SUM(E92:H92)</f>
        <v>0</v>
      </c>
      <c r="E92" s="1311"/>
      <c r="F92" s="53"/>
      <c r="G92" s="53"/>
      <c r="H92" s="1400"/>
      <c r="I92" s="1396"/>
      <c r="J92" s="255" t="str">
        <f t="shared" si="21"/>
        <v/>
      </c>
      <c r="CA92" s="58" t="str">
        <f t="shared" si="19"/>
        <v/>
      </c>
      <c r="CK92" s="61">
        <f t="shared" si="20"/>
        <v>0</v>
      </c>
    </row>
    <row r="93" spans="1:89" ht="22.5" x14ac:dyDescent="0.25">
      <c r="A93" s="256"/>
      <c r="B93" s="230"/>
      <c r="C93" s="231" t="s">
        <v>85</v>
      </c>
      <c r="D93" s="70">
        <f>SUM(E93:H93)</f>
        <v>0</v>
      </c>
      <c r="E93" s="81"/>
      <c r="F93" s="82"/>
      <c r="G93" s="82"/>
      <c r="H93" s="273"/>
      <c r="I93" s="258"/>
      <c r="J93" s="255" t="str">
        <f t="shared" si="21"/>
        <v/>
      </c>
      <c r="CA93" s="58" t="str">
        <f t="shared" si="19"/>
        <v/>
      </c>
      <c r="CK93" s="61">
        <f t="shared" si="20"/>
        <v>0</v>
      </c>
    </row>
    <row r="94" spans="1:89" ht="21" x14ac:dyDescent="0.25">
      <c r="A94" s="256"/>
      <c r="B94" s="230"/>
      <c r="C94" s="233" t="s">
        <v>86</v>
      </c>
      <c r="D94" s="70">
        <f>SUM(E94:H94)</f>
        <v>0</v>
      </c>
      <c r="E94" s="81"/>
      <c r="F94" s="82"/>
      <c r="G94" s="82"/>
      <c r="H94" s="273"/>
      <c r="I94" s="258"/>
      <c r="J94" s="255" t="str">
        <f t="shared" si="21"/>
        <v/>
      </c>
      <c r="CA94" s="58" t="str">
        <f t="shared" si="19"/>
        <v/>
      </c>
      <c r="CK94" s="61">
        <f t="shared" si="20"/>
        <v>0</v>
      </c>
    </row>
    <row r="95" spans="1:89" x14ac:dyDescent="0.25">
      <c r="A95" s="256"/>
      <c r="B95" s="230"/>
      <c r="C95" s="234" t="s">
        <v>87</v>
      </c>
      <c r="D95" s="137">
        <f>SUM(E95:H95)</f>
        <v>0</v>
      </c>
      <c r="E95" s="90"/>
      <c r="F95" s="91"/>
      <c r="G95" s="91"/>
      <c r="H95" s="272"/>
      <c r="I95" s="259"/>
      <c r="J95" s="255" t="str">
        <f t="shared" si="21"/>
        <v/>
      </c>
      <c r="CA95" s="58" t="str">
        <f t="shared" si="19"/>
        <v/>
      </c>
      <c r="CK95" s="61">
        <f t="shared" si="20"/>
        <v>0</v>
      </c>
    </row>
    <row r="96" spans="1:89" ht="15" customHeight="1" x14ac:dyDescent="0.25">
      <c r="A96" s="256"/>
      <c r="B96" s="1401" t="s">
        <v>88</v>
      </c>
      <c r="C96" s="1397" t="s">
        <v>96</v>
      </c>
      <c r="D96" s="1348">
        <f t="shared" ref="D96:D97" si="22">SUM(E96:H96)</f>
        <v>0</v>
      </c>
      <c r="E96" s="1311"/>
      <c r="F96" s="1353"/>
      <c r="G96" s="1353"/>
      <c r="H96" s="1400"/>
      <c r="I96" s="1396"/>
      <c r="J96" s="255" t="str">
        <f t="shared" si="21"/>
        <v/>
      </c>
      <c r="CA96" s="58" t="str">
        <f t="shared" si="19"/>
        <v/>
      </c>
      <c r="CK96" s="61">
        <f t="shared" si="20"/>
        <v>0</v>
      </c>
    </row>
    <row r="97" spans="1:89" x14ac:dyDescent="0.25">
      <c r="A97" s="256"/>
      <c r="B97" s="275"/>
      <c r="C97" s="263" t="s">
        <v>52</v>
      </c>
      <c r="D97" s="114">
        <f t="shared" si="22"/>
        <v>0</v>
      </c>
      <c r="E97" s="115"/>
      <c r="F97" s="118"/>
      <c r="G97" s="118"/>
      <c r="H97" s="276"/>
      <c r="I97" s="264"/>
      <c r="J97" s="255"/>
      <c r="CA97" s="58" t="str">
        <f t="shared" si="19"/>
        <v/>
      </c>
      <c r="CK97" s="61">
        <f t="shared" si="20"/>
        <v>0</v>
      </c>
    </row>
    <row r="98" spans="1:89" x14ac:dyDescent="0.25">
      <c r="A98" s="26"/>
      <c r="B98" s="1402" t="s">
        <v>4</v>
      </c>
      <c r="C98" s="1403"/>
      <c r="D98" s="1513">
        <f>SUM(E98:H98)</f>
        <v>70</v>
      </c>
      <c r="E98" s="1515">
        <f>SUM(E56:E97)</f>
        <v>70</v>
      </c>
      <c r="F98" s="1515">
        <f t="shared" ref="F98:I98" si="23">SUM(F56:F97)</f>
        <v>0</v>
      </c>
      <c r="G98" s="1515">
        <f t="shared" si="23"/>
        <v>0</v>
      </c>
      <c r="H98" s="1515">
        <f t="shared" si="23"/>
        <v>0</v>
      </c>
      <c r="I98" s="1515">
        <f t="shared" si="23"/>
        <v>0</v>
      </c>
      <c r="CA98" s="255"/>
      <c r="CK98" s="255"/>
    </row>
    <row r="99" spans="1:89" s="8" customFormat="1" ht="18" customHeight="1" x14ac:dyDescent="0.2">
      <c r="A99" s="3" t="s">
        <v>97</v>
      </c>
      <c r="B99" s="3"/>
      <c r="C99" s="3"/>
      <c r="D99" s="3"/>
      <c r="E99" s="279"/>
      <c r="F99" s="279"/>
      <c r="G99" s="279"/>
      <c r="H99" s="279"/>
      <c r="I99" s="279"/>
      <c r="J99" s="279"/>
      <c r="K99" s="5"/>
      <c r="L99" s="5"/>
      <c r="M99" s="5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89" ht="15" customHeight="1" x14ac:dyDescent="0.25">
      <c r="A100" s="1316" t="s">
        <v>98</v>
      </c>
      <c r="B100" s="1317"/>
      <c r="C100" s="1318"/>
      <c r="D100" s="1516" t="s">
        <v>99</v>
      </c>
      <c r="E100" s="280"/>
      <c r="F100" s="280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281"/>
      <c r="S100" s="281"/>
      <c r="T100" s="281"/>
      <c r="U100" s="281"/>
      <c r="V100" s="281"/>
      <c r="W100" s="281"/>
    </row>
    <row r="101" spans="1:89" ht="15" customHeight="1" x14ac:dyDescent="0.25">
      <c r="A101" s="1404" t="s">
        <v>100</v>
      </c>
      <c r="B101" s="1405"/>
      <c r="C101" s="1406"/>
      <c r="D101" s="285"/>
      <c r="E101" s="280"/>
      <c r="F101" s="280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281"/>
      <c r="S101" s="281"/>
      <c r="T101" s="281"/>
      <c r="U101" s="281"/>
      <c r="V101" s="281"/>
      <c r="W101" s="281"/>
    </row>
    <row r="102" spans="1:89" ht="15" customHeight="1" x14ac:dyDescent="0.25">
      <c r="A102" s="286" t="s">
        <v>101</v>
      </c>
      <c r="B102" s="287"/>
      <c r="C102" s="288"/>
      <c r="D102" s="285"/>
      <c r="E102" s="280"/>
      <c r="F102" s="280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281"/>
      <c r="S102" s="281"/>
      <c r="T102" s="281"/>
      <c r="U102" s="281"/>
      <c r="V102" s="281"/>
      <c r="W102" s="281"/>
    </row>
    <row r="103" spans="1:89" ht="15" customHeight="1" x14ac:dyDescent="0.25">
      <c r="A103" s="289" t="s">
        <v>102</v>
      </c>
      <c r="B103" s="290"/>
      <c r="C103" s="291"/>
      <c r="D103" s="292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281"/>
      <c r="S103" s="281"/>
      <c r="T103" s="281"/>
      <c r="U103" s="281"/>
      <c r="V103" s="281"/>
      <c r="W103" s="281"/>
    </row>
    <row r="104" spans="1:89" ht="18" customHeight="1" x14ac:dyDescent="0.25">
      <c r="A104" s="1407" t="s">
        <v>103</v>
      </c>
      <c r="B104" s="1408"/>
      <c r="C104" s="1409"/>
      <c r="D104" s="296"/>
      <c r="E104" s="297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</row>
    <row r="105" spans="1:89" x14ac:dyDescent="0.25">
      <c r="A105" s="10" t="s">
        <v>104</v>
      </c>
      <c r="B105" s="10"/>
      <c r="C105" s="1485"/>
      <c r="D105" s="298" t="s">
        <v>105</v>
      </c>
      <c r="E105" s="1517" t="s">
        <v>106</v>
      </c>
      <c r="F105" s="1517"/>
      <c r="G105" s="1518"/>
      <c r="H105" s="300" t="s">
        <v>107</v>
      </c>
      <c r="I105" s="296"/>
      <c r="J105" s="296"/>
      <c r="K105" s="296"/>
      <c r="L105" s="296"/>
      <c r="M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</row>
    <row r="106" spans="1:89" ht="31.5" x14ac:dyDescent="0.25">
      <c r="A106" s="25"/>
      <c r="B106" s="25"/>
      <c r="C106" s="26"/>
      <c r="D106" s="301"/>
      <c r="E106" s="1519" t="s">
        <v>108</v>
      </c>
      <c r="F106" s="1412" t="s">
        <v>109</v>
      </c>
      <c r="G106" s="1413" t="s">
        <v>110</v>
      </c>
      <c r="H106" s="305"/>
      <c r="I106" s="296"/>
      <c r="J106" s="296"/>
      <c r="K106" s="296"/>
      <c r="L106" s="296"/>
      <c r="M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</row>
    <row r="107" spans="1:89" ht="15" customHeight="1" x14ac:dyDescent="0.25">
      <c r="A107" s="1414" t="s">
        <v>111</v>
      </c>
      <c r="B107" s="1415"/>
      <c r="C107" s="1416"/>
      <c r="D107" s="1417">
        <f>SUM(E107:G107)</f>
        <v>0</v>
      </c>
      <c r="E107" s="1418"/>
      <c r="F107" s="311"/>
      <c r="G107" s="1419"/>
      <c r="H107" s="313"/>
      <c r="I107" s="314"/>
      <c r="J107" s="296"/>
      <c r="K107" s="296"/>
      <c r="L107" s="296"/>
      <c r="M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CA107" s="255"/>
      <c r="CB107" s="255"/>
      <c r="CC107" s="23"/>
      <c r="CD107" s="23"/>
      <c r="CE107" s="23"/>
      <c r="CF107" s="23"/>
      <c r="CG107" s="23"/>
      <c r="CH107" s="23"/>
      <c r="CI107" s="23"/>
      <c r="CJ107" s="23"/>
    </row>
    <row r="108" spans="1:89" ht="15" customHeight="1" x14ac:dyDescent="0.25">
      <c r="A108" s="199" t="s">
        <v>112</v>
      </c>
      <c r="B108" s="315"/>
      <c r="C108" s="200"/>
      <c r="D108" s="316">
        <f>SUM(E108:G108)</f>
        <v>0</v>
      </c>
      <c r="E108" s="317"/>
      <c r="F108" s="318"/>
      <c r="G108" s="319"/>
      <c r="H108" s="320"/>
      <c r="I108" s="314"/>
      <c r="J108" s="296"/>
      <c r="K108" s="296"/>
      <c r="L108" s="296"/>
      <c r="M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CA108" s="255"/>
    </row>
    <row r="109" spans="1:89" ht="15" customHeight="1" x14ac:dyDescent="0.25">
      <c r="A109" s="321" t="s">
        <v>113</v>
      </c>
      <c r="B109" s="322"/>
      <c r="C109" s="323"/>
      <c r="D109" s="324">
        <f>SUM(E109:G109)</f>
        <v>0</v>
      </c>
      <c r="E109" s="325"/>
      <c r="F109" s="326"/>
      <c r="G109" s="327"/>
      <c r="H109" s="328"/>
      <c r="I109" s="314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CA109" s="255"/>
    </row>
    <row r="110" spans="1:89" ht="15" customHeight="1" x14ac:dyDescent="0.25">
      <c r="A110" s="1420" t="s">
        <v>114</v>
      </c>
      <c r="B110" s="1421"/>
      <c r="C110" s="1421"/>
      <c r="D110" s="1421"/>
      <c r="E110" s="1421"/>
      <c r="F110" s="1421"/>
      <c r="G110" s="1422"/>
      <c r="H110" s="1423"/>
      <c r="I110" s="314"/>
      <c r="J110" s="296"/>
      <c r="K110" s="296"/>
      <c r="L110" s="296"/>
      <c r="M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CA110" s="255"/>
    </row>
    <row r="111" spans="1:89" ht="15" customHeight="1" x14ac:dyDescent="0.25">
      <c r="A111" s="1424" t="s">
        <v>115</v>
      </c>
      <c r="B111" s="1425"/>
      <c r="C111" s="1426"/>
      <c r="D111" s="336">
        <f>SUM(E111:G111)</f>
        <v>0</v>
      </c>
      <c r="E111" s="1418"/>
      <c r="F111" s="311"/>
      <c r="G111" s="337"/>
      <c r="H111" s="313"/>
      <c r="I111" s="314"/>
      <c r="J111" s="296"/>
      <c r="K111" s="296"/>
      <c r="L111" s="296"/>
      <c r="M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CA111" s="58"/>
      <c r="CK111" s="60"/>
    </row>
    <row r="112" spans="1:89" ht="15" customHeight="1" x14ac:dyDescent="0.25">
      <c r="A112" s="338" t="s">
        <v>116</v>
      </c>
      <c r="B112" s="339"/>
      <c r="C112" s="340"/>
      <c r="D112" s="341">
        <f>SUM(E112:G112)</f>
        <v>0</v>
      </c>
      <c r="E112" s="325"/>
      <c r="F112" s="326"/>
      <c r="G112" s="327"/>
      <c r="H112" s="342"/>
      <c r="I112" s="314"/>
      <c r="J112" s="296"/>
      <c r="K112" s="296"/>
      <c r="L112" s="296"/>
      <c r="M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CA112" s="58"/>
      <c r="CK112" s="60"/>
    </row>
    <row r="113" spans="1:91" ht="18" customHeight="1" x14ac:dyDescent="0.25">
      <c r="A113" s="1407" t="s">
        <v>117</v>
      </c>
      <c r="B113" s="1408"/>
      <c r="C113" s="1409"/>
      <c r="D113" s="296"/>
      <c r="E113" s="297"/>
      <c r="F113" s="296"/>
      <c r="G113" s="296"/>
      <c r="H113" s="296"/>
      <c r="I113" s="296"/>
      <c r="J113" s="296"/>
      <c r="K113" s="296"/>
      <c r="L113" s="296"/>
      <c r="M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</row>
    <row r="114" spans="1:91" s="23" customFormat="1" ht="15" customHeight="1" x14ac:dyDescent="0.15">
      <c r="A114" s="1484" t="s">
        <v>118</v>
      </c>
      <c r="B114" s="10"/>
      <c r="C114" s="1485"/>
      <c r="D114" s="1517" t="s">
        <v>105</v>
      </c>
      <c r="E114" s="1318" t="s">
        <v>107</v>
      </c>
      <c r="F114" s="1316" t="s">
        <v>119</v>
      </c>
      <c r="G114" s="1318"/>
      <c r="H114" s="1427" t="s">
        <v>6</v>
      </c>
      <c r="I114" s="1428"/>
      <c r="J114" s="1428"/>
      <c r="K114" s="1428"/>
      <c r="L114" s="1428"/>
      <c r="M114" s="1428"/>
      <c r="N114" s="1428"/>
      <c r="O114" s="1428"/>
      <c r="P114" s="1428"/>
      <c r="Q114" s="1428"/>
      <c r="R114" s="1428"/>
      <c r="S114" s="1428"/>
      <c r="T114" s="1428"/>
      <c r="U114" s="1429"/>
      <c r="V114" s="1430" t="s">
        <v>7</v>
      </c>
      <c r="W114" s="1485" t="s">
        <v>120</v>
      </c>
    </row>
    <row r="115" spans="1:91" s="23" customFormat="1" ht="23.25" customHeight="1" x14ac:dyDescent="0.15">
      <c r="A115" s="24"/>
      <c r="B115" s="25"/>
      <c r="C115" s="26"/>
      <c r="D115" s="1517"/>
      <c r="E115" s="1318"/>
      <c r="F115" s="1510" t="s">
        <v>121</v>
      </c>
      <c r="G115" s="1329" t="s">
        <v>16</v>
      </c>
      <c r="H115" s="1332" t="s">
        <v>122</v>
      </c>
      <c r="I115" s="1328" t="s">
        <v>123</v>
      </c>
      <c r="J115" s="1431" t="s">
        <v>124</v>
      </c>
      <c r="K115" s="1431" t="s">
        <v>20</v>
      </c>
      <c r="L115" s="1431" t="s">
        <v>21</v>
      </c>
      <c r="M115" s="1431" t="s">
        <v>22</v>
      </c>
      <c r="N115" s="1431" t="s">
        <v>23</v>
      </c>
      <c r="O115" s="1431" t="s">
        <v>24</v>
      </c>
      <c r="P115" s="1431" t="s">
        <v>25</v>
      </c>
      <c r="Q115" s="1431" t="s">
        <v>26</v>
      </c>
      <c r="R115" s="1431" t="s">
        <v>27</v>
      </c>
      <c r="S115" s="1431" t="s">
        <v>28</v>
      </c>
      <c r="T115" s="1431" t="s">
        <v>29</v>
      </c>
      <c r="U115" s="1432" t="s">
        <v>30</v>
      </c>
      <c r="V115" s="349"/>
      <c r="W115" s="26"/>
    </row>
    <row r="116" spans="1:91" s="23" customFormat="1" ht="15" customHeight="1" x14ac:dyDescent="0.15">
      <c r="A116" s="1433" t="s">
        <v>125</v>
      </c>
      <c r="B116" s="1434"/>
      <c r="C116" s="1435"/>
      <c r="D116" s="1436"/>
      <c r="E116" s="1437">
        <f>+F116+G116+H116+I116+J116+K116+L116+M116+N116+O116+P116+Q116+R116+S116+T116+U116</f>
        <v>0</v>
      </c>
      <c r="F116" s="1418"/>
      <c r="G116" s="1438"/>
      <c r="H116" s="1439"/>
      <c r="I116" s="311"/>
      <c r="J116" s="311"/>
      <c r="K116" s="311"/>
      <c r="L116" s="311"/>
      <c r="M116" s="311"/>
      <c r="N116" s="311"/>
      <c r="O116" s="311"/>
      <c r="P116" s="311"/>
      <c r="Q116" s="311"/>
      <c r="R116" s="311"/>
      <c r="S116" s="311"/>
      <c r="T116" s="311"/>
      <c r="U116" s="357"/>
      <c r="V116" s="1440"/>
      <c r="W116" s="1438"/>
      <c r="X116" s="23" t="str">
        <f>CA116&amp;CB116&amp;CC116</f>
        <v/>
      </c>
      <c r="CA116" s="359" t="str">
        <f>IF(AND(E116&gt;0,V116="")," * No olvide digitar la variable Gestantes. Digite CERO si no tiene.","")</f>
        <v/>
      </c>
      <c r="CB116" s="359" t="str">
        <f>IF(AND(E116&gt;0,W116="")," * No olvide digitar la variable Post Parto. Digite CERO si no tiene.","")</f>
        <v/>
      </c>
      <c r="CC116" s="359" t="str">
        <f>IF((V116+W116)&gt;E116," * La suma de Gestantes + Post Parto debe ser menor o igual al Nº de Participantes.","")</f>
        <v/>
      </c>
      <c r="CK116" s="360">
        <f>IF(AND(E116&gt;0,V116=""),1,0)</f>
        <v>0</v>
      </c>
      <c r="CL116" s="360">
        <f>IF(AND(E116&gt;0,W116=""),1,0)</f>
        <v>0</v>
      </c>
      <c r="CM116" s="360">
        <f>IF((V116+W116)&gt;E116,1,0)</f>
        <v>0</v>
      </c>
    </row>
    <row r="117" spans="1:91" s="23" customFormat="1" ht="15" customHeight="1" x14ac:dyDescent="0.15">
      <c r="A117" s="199" t="s">
        <v>126</v>
      </c>
      <c r="B117" s="315"/>
      <c r="C117" s="200"/>
      <c r="D117" s="361"/>
      <c r="E117" s="362">
        <f>+F117+G117+H117+I117+J117+K117+L117+M117+N117+O117+P117+Q117+R117+S117+T117+U117</f>
        <v>0</v>
      </c>
      <c r="F117" s="317"/>
      <c r="G117" s="363"/>
      <c r="H117" s="364"/>
      <c r="I117" s="318"/>
      <c r="J117" s="318"/>
      <c r="K117" s="318"/>
      <c r="L117" s="318"/>
      <c r="M117" s="318"/>
      <c r="N117" s="318"/>
      <c r="O117" s="318"/>
      <c r="P117" s="318"/>
      <c r="Q117" s="318"/>
      <c r="R117" s="318"/>
      <c r="S117" s="318"/>
      <c r="T117" s="318"/>
      <c r="U117" s="365"/>
      <c r="V117" s="366"/>
      <c r="W117" s="363"/>
      <c r="X117" s="23" t="str">
        <f t="shared" ref="X117:X118" si="24">CA117&amp;CB117&amp;CC117</f>
        <v/>
      </c>
      <c r="CA117" s="359" t="str">
        <f>IF(AND(E117&gt;0,V117="")," * No olvide digitar la variable Gestantes. Digite CERO si no tiene.","")</f>
        <v/>
      </c>
      <c r="CB117" s="359" t="str">
        <f>IF(AND(E117&gt;0,W117="")," * No olvide digitar la variable Post Parto. Digite CERO si no tiene.","")</f>
        <v/>
      </c>
      <c r="CC117" s="359" t="str">
        <f>IF((V117+W117)&gt;E117," * La suma de Gestantes + Post Parto debe ser menor o igual al Nº de Participantes.","")</f>
        <v/>
      </c>
      <c r="CK117" s="360">
        <f>IF(AND(E117&gt;0,V117=""),1,0)</f>
        <v>0</v>
      </c>
      <c r="CL117" s="360">
        <f>IF(AND(E117&gt;0,W117=""),1,0)</f>
        <v>0</v>
      </c>
      <c r="CM117" s="360">
        <f>IF((V117+W117)&gt;E117,1,0)</f>
        <v>0</v>
      </c>
    </row>
    <row r="118" spans="1:91" s="23" customFormat="1" ht="15" customHeight="1" x14ac:dyDescent="0.15">
      <c r="A118" s="367" t="s">
        <v>127</v>
      </c>
      <c r="B118" s="368"/>
      <c r="C118" s="369"/>
      <c r="D118" s="370"/>
      <c r="E118" s="371">
        <f>+F118+G118+H118+I118+J118+K118+L118+M118+N118+O118+P118+Q118+R118+S118+T118+U118</f>
        <v>0</v>
      </c>
      <c r="F118" s="325"/>
      <c r="G118" s="372"/>
      <c r="H118" s="373"/>
      <c r="I118" s="326"/>
      <c r="J118" s="326"/>
      <c r="K118" s="326"/>
      <c r="L118" s="326"/>
      <c r="M118" s="326"/>
      <c r="N118" s="326"/>
      <c r="O118" s="326"/>
      <c r="P118" s="326"/>
      <c r="Q118" s="326"/>
      <c r="R118" s="326"/>
      <c r="S118" s="326"/>
      <c r="T118" s="326"/>
      <c r="U118" s="374"/>
      <c r="V118" s="375"/>
      <c r="W118" s="372"/>
      <c r="X118" s="23" t="str">
        <f t="shared" si="24"/>
        <v/>
      </c>
      <c r="CA118" s="359" t="str">
        <f>IF(AND(E118&gt;0,V118="")," * No olvide digitar la variable Gestantes. Digite CERO si no tiene.","")</f>
        <v/>
      </c>
      <c r="CB118" s="359" t="str">
        <f>IF(AND(E118&gt;0,W118="")," * No olvide digitar la variable Post Parto. Digite CERO si no tiene.","")</f>
        <v/>
      </c>
      <c r="CC118" s="359" t="str">
        <f>IF((V118+W118)&gt;E118," * La suma de Gestantes + Post Parto debe ser menor o igual al Nº de Participantes.","")</f>
        <v/>
      </c>
      <c r="CK118" s="360">
        <f>IF(AND(E118&gt;0,V118=""),1,0)</f>
        <v>0</v>
      </c>
      <c r="CL118" s="360">
        <f>IF(AND(E118&gt;0,W118=""),1,0)</f>
        <v>0</v>
      </c>
      <c r="CM118" s="360">
        <f>IF((V118+W118)&gt;E118,1,0)</f>
        <v>0</v>
      </c>
    </row>
    <row r="119" spans="1:91" ht="18" customHeight="1" x14ac:dyDescent="0.25">
      <c r="A119" s="1407" t="s">
        <v>128</v>
      </c>
      <c r="B119" s="1409"/>
      <c r="C119" s="1409"/>
      <c r="D119" s="376"/>
      <c r="E119" s="296"/>
      <c r="F119" s="296"/>
      <c r="G119" s="296"/>
      <c r="H119" s="377"/>
      <c r="I119" s="296"/>
      <c r="J119" s="296"/>
      <c r="K119" s="296"/>
      <c r="L119" s="296"/>
      <c r="M119" s="296"/>
    </row>
    <row r="120" spans="1:91" s="23" customFormat="1" ht="15" customHeight="1" x14ac:dyDescent="0.15">
      <c r="A120" s="10" t="s">
        <v>129</v>
      </c>
      <c r="B120" s="10"/>
      <c r="C120" s="1485"/>
      <c r="D120" s="1517" t="s">
        <v>130</v>
      </c>
      <c r="E120" s="1319" t="s">
        <v>6</v>
      </c>
      <c r="F120" s="1320"/>
      <c r="G120" s="1320"/>
      <c r="H120" s="1320"/>
      <c r="I120" s="1320"/>
      <c r="J120" s="1321"/>
      <c r="K120" s="1320" t="s">
        <v>131</v>
      </c>
      <c r="L120" s="1441"/>
    </row>
    <row r="121" spans="1:91" s="23" customFormat="1" ht="15" customHeight="1" x14ac:dyDescent="0.15">
      <c r="A121" s="25"/>
      <c r="B121" s="25"/>
      <c r="C121" s="26"/>
      <c r="D121" s="1517"/>
      <c r="E121" s="1510" t="s">
        <v>132</v>
      </c>
      <c r="F121" s="1332" t="s">
        <v>133</v>
      </c>
      <c r="G121" s="1328" t="s">
        <v>134</v>
      </c>
      <c r="H121" s="1328" t="s">
        <v>135</v>
      </c>
      <c r="I121" s="1333" t="s">
        <v>136</v>
      </c>
      <c r="J121" s="1331" t="s">
        <v>137</v>
      </c>
      <c r="K121" s="1332" t="s">
        <v>53</v>
      </c>
      <c r="L121" s="1442" t="s">
        <v>52</v>
      </c>
    </row>
    <row r="122" spans="1:91" s="23" customFormat="1" ht="15" customHeight="1" x14ac:dyDescent="0.25">
      <c r="A122" s="1498" t="s">
        <v>138</v>
      </c>
      <c r="B122" s="1499"/>
      <c r="C122" s="1352" t="s">
        <v>139</v>
      </c>
      <c r="D122" s="382">
        <f t="shared" ref="D122:D130" si="25">SUM(E122:J122)</f>
        <v>0</v>
      </c>
      <c r="E122" s="1311"/>
      <c r="F122" s="1353"/>
      <c r="G122" s="53"/>
      <c r="H122" s="53"/>
      <c r="I122" s="53"/>
      <c r="J122" s="1445"/>
      <c r="K122" s="1353"/>
      <c r="L122" s="1312"/>
      <c r="M122" s="314" t="str">
        <f>CA122&amp;CB122</f>
        <v/>
      </c>
      <c r="CA122" s="58" t="str">
        <f t="shared" ref="CA122:CA130" si="26">IF((K122+L122)&lt;&gt;D122," * El Nº de intervenciones NO DEBE ser distinto a la suma por Sexo.","")</f>
        <v/>
      </c>
      <c r="CB122" s="255"/>
      <c r="CK122" s="60">
        <f t="shared" ref="CK122:CK130" si="27">IF((K122+L122)&lt;&gt;D122,1,0)</f>
        <v>0</v>
      </c>
    </row>
    <row r="123" spans="1:91" s="23" customFormat="1" ht="15" customHeight="1" x14ac:dyDescent="0.25">
      <c r="A123" s="135"/>
      <c r="B123" s="136"/>
      <c r="C123" s="384" t="s">
        <v>140</v>
      </c>
      <c r="D123" s="382">
        <f t="shared" si="25"/>
        <v>0</v>
      </c>
      <c r="E123" s="81"/>
      <c r="F123" s="109"/>
      <c r="G123" s="82"/>
      <c r="H123" s="82"/>
      <c r="I123" s="82"/>
      <c r="J123" s="385"/>
      <c r="K123" s="109"/>
      <c r="L123" s="86"/>
      <c r="M123" s="314" t="str">
        <f t="shared" ref="M123:M130" si="28">CA123&amp;CB123</f>
        <v/>
      </c>
      <c r="CA123" s="58" t="str">
        <f t="shared" si="26"/>
        <v/>
      </c>
      <c r="CB123" s="255"/>
      <c r="CK123" s="60">
        <f t="shared" si="27"/>
        <v>0</v>
      </c>
    </row>
    <row r="124" spans="1:91" s="23" customFormat="1" ht="15" customHeight="1" x14ac:dyDescent="0.25">
      <c r="A124" s="386"/>
      <c r="B124" s="387"/>
      <c r="C124" s="384" t="s">
        <v>141</v>
      </c>
      <c r="D124" s="114">
        <f t="shared" si="25"/>
        <v>0</v>
      </c>
      <c r="E124" s="115"/>
      <c r="F124" s="118"/>
      <c r="G124" s="116"/>
      <c r="H124" s="116"/>
      <c r="I124" s="116"/>
      <c r="J124" s="388"/>
      <c r="K124" s="118"/>
      <c r="L124" s="117"/>
      <c r="M124" s="314" t="str">
        <f t="shared" si="28"/>
        <v/>
      </c>
      <c r="CA124" s="58" t="str">
        <f t="shared" si="26"/>
        <v/>
      </c>
      <c r="CB124" s="255"/>
      <c r="CK124" s="60">
        <f t="shared" si="27"/>
        <v>0</v>
      </c>
    </row>
    <row r="125" spans="1:91" s="23" customFormat="1" ht="15" customHeight="1" x14ac:dyDescent="0.25">
      <c r="A125" s="1498" t="s">
        <v>142</v>
      </c>
      <c r="B125" s="1499"/>
      <c r="C125" s="1352" t="s">
        <v>139</v>
      </c>
      <c r="D125" s="389">
        <f t="shared" si="25"/>
        <v>0</v>
      </c>
      <c r="E125" s="71"/>
      <c r="F125" s="102"/>
      <c r="G125" s="72"/>
      <c r="H125" s="72"/>
      <c r="I125" s="72"/>
      <c r="J125" s="390"/>
      <c r="K125" s="102"/>
      <c r="L125" s="79"/>
      <c r="M125" s="314" t="str">
        <f t="shared" si="28"/>
        <v/>
      </c>
      <c r="CA125" s="58" t="str">
        <f t="shared" si="26"/>
        <v/>
      </c>
      <c r="CB125" s="255"/>
      <c r="CK125" s="60">
        <f t="shared" si="27"/>
        <v>0</v>
      </c>
    </row>
    <row r="126" spans="1:91" s="23" customFormat="1" ht="15" customHeight="1" x14ac:dyDescent="0.25">
      <c r="A126" s="135"/>
      <c r="B126" s="136"/>
      <c r="C126" s="384" t="s">
        <v>140</v>
      </c>
      <c r="D126" s="382">
        <f t="shared" si="25"/>
        <v>0</v>
      </c>
      <c r="E126" s="144"/>
      <c r="F126" s="138"/>
      <c r="G126" s="139"/>
      <c r="H126" s="139"/>
      <c r="I126" s="139"/>
      <c r="J126" s="391"/>
      <c r="K126" s="138"/>
      <c r="L126" s="145"/>
      <c r="M126" s="314" t="str">
        <f t="shared" si="28"/>
        <v/>
      </c>
      <c r="CA126" s="58" t="str">
        <f t="shared" si="26"/>
        <v/>
      </c>
      <c r="CB126" s="255"/>
      <c r="CK126" s="60">
        <f t="shared" si="27"/>
        <v>0</v>
      </c>
    </row>
    <row r="127" spans="1:91" s="23" customFormat="1" ht="15" customHeight="1" x14ac:dyDescent="0.25">
      <c r="A127" s="386"/>
      <c r="B127" s="387"/>
      <c r="C127" s="384" t="s">
        <v>141</v>
      </c>
      <c r="D127" s="114">
        <f t="shared" si="25"/>
        <v>0</v>
      </c>
      <c r="E127" s="144"/>
      <c r="F127" s="138"/>
      <c r="G127" s="139"/>
      <c r="H127" s="139"/>
      <c r="I127" s="139"/>
      <c r="J127" s="391"/>
      <c r="K127" s="138"/>
      <c r="L127" s="145"/>
      <c r="M127" s="314" t="str">
        <f t="shared" si="28"/>
        <v/>
      </c>
      <c r="CA127" s="58" t="str">
        <f t="shared" si="26"/>
        <v/>
      </c>
      <c r="CB127" s="255"/>
      <c r="CK127" s="60">
        <f t="shared" si="27"/>
        <v>0</v>
      </c>
    </row>
    <row r="128" spans="1:91" s="23" customFormat="1" ht="15" customHeight="1" x14ac:dyDescent="0.25">
      <c r="A128" s="1498" t="s">
        <v>143</v>
      </c>
      <c r="B128" s="1499"/>
      <c r="C128" s="1352" t="s">
        <v>139</v>
      </c>
      <c r="D128" s="389">
        <f t="shared" si="25"/>
        <v>0</v>
      </c>
      <c r="E128" s="1311"/>
      <c r="F128" s="1353"/>
      <c r="G128" s="53"/>
      <c r="H128" s="53"/>
      <c r="I128" s="53"/>
      <c r="J128" s="1445"/>
      <c r="K128" s="1353"/>
      <c r="L128" s="1312"/>
      <c r="M128" s="314" t="str">
        <f t="shared" si="28"/>
        <v/>
      </c>
      <c r="CA128" s="58" t="str">
        <f t="shared" si="26"/>
        <v/>
      </c>
      <c r="CB128" s="255"/>
      <c r="CK128" s="60">
        <f t="shared" si="27"/>
        <v>0</v>
      </c>
    </row>
    <row r="129" spans="1:89" s="23" customFormat="1" ht="15" customHeight="1" x14ac:dyDescent="0.25">
      <c r="A129" s="135"/>
      <c r="B129" s="136"/>
      <c r="C129" s="384" t="s">
        <v>140</v>
      </c>
      <c r="D129" s="382">
        <f t="shared" si="25"/>
        <v>0</v>
      </c>
      <c r="E129" s="81"/>
      <c r="F129" s="109"/>
      <c r="G129" s="82"/>
      <c r="H129" s="82"/>
      <c r="I129" s="82"/>
      <c r="J129" s="385"/>
      <c r="K129" s="109"/>
      <c r="L129" s="86"/>
      <c r="M129" s="314" t="str">
        <f t="shared" si="28"/>
        <v/>
      </c>
      <c r="CA129" s="58" t="str">
        <f t="shared" si="26"/>
        <v/>
      </c>
      <c r="CB129" s="255"/>
      <c r="CK129" s="60">
        <f t="shared" si="27"/>
        <v>0</v>
      </c>
    </row>
    <row r="130" spans="1:89" s="23" customFormat="1" ht="15" customHeight="1" x14ac:dyDescent="0.25">
      <c r="A130" s="386"/>
      <c r="B130" s="387"/>
      <c r="C130" s="384" t="s">
        <v>141</v>
      </c>
      <c r="D130" s="114">
        <f t="shared" si="25"/>
        <v>0</v>
      </c>
      <c r="E130" s="115"/>
      <c r="F130" s="118"/>
      <c r="G130" s="116"/>
      <c r="H130" s="116"/>
      <c r="I130" s="116"/>
      <c r="J130" s="388"/>
      <c r="K130" s="118"/>
      <c r="L130" s="117"/>
      <c r="M130" s="314" t="str">
        <f t="shared" si="28"/>
        <v/>
      </c>
      <c r="CA130" s="58" t="str">
        <f t="shared" si="26"/>
        <v/>
      </c>
      <c r="CB130" s="255"/>
      <c r="CK130" s="60">
        <f t="shared" si="27"/>
        <v>0</v>
      </c>
    </row>
    <row r="131" spans="1:89" ht="18" customHeight="1" x14ac:dyDescent="0.25">
      <c r="A131" s="1407" t="s">
        <v>144</v>
      </c>
      <c r="B131" s="1408"/>
      <c r="C131" s="1408"/>
      <c r="D131" s="1408"/>
      <c r="E131" s="392"/>
      <c r="F131" s="392"/>
      <c r="G131" s="296"/>
      <c r="H131" s="296"/>
      <c r="I131" s="296"/>
      <c r="J131" s="296"/>
      <c r="K131" s="296"/>
      <c r="L131" s="296"/>
    </row>
    <row r="132" spans="1:89" ht="24" customHeight="1" x14ac:dyDescent="0.25">
      <c r="A132" s="393" t="s">
        <v>145</v>
      </c>
      <c r="B132" s="1520" t="s">
        <v>146</v>
      </c>
      <c r="C132" s="39" t="s">
        <v>147</v>
      </c>
      <c r="D132" s="395" t="s">
        <v>99</v>
      </c>
      <c r="E132" s="296"/>
      <c r="F132" s="296"/>
      <c r="G132" s="296"/>
      <c r="H132" s="296"/>
      <c r="I132" s="296"/>
      <c r="J132" s="296"/>
      <c r="K132" s="296"/>
      <c r="L132" s="296"/>
    </row>
    <row r="133" spans="1:89" ht="15" customHeight="1" x14ac:dyDescent="0.25">
      <c r="A133" s="1521" t="s">
        <v>148</v>
      </c>
      <c r="B133" s="1522"/>
      <c r="C133" s="1369"/>
      <c r="D133" s="1523"/>
      <c r="E133" s="399"/>
      <c r="F133" s="296"/>
      <c r="G133" s="296"/>
      <c r="H133" s="296"/>
      <c r="I133" s="296"/>
      <c r="J133" s="296"/>
      <c r="K133" s="296"/>
      <c r="L133" s="296"/>
    </row>
    <row r="134" spans="1:89" ht="18" customHeight="1" x14ac:dyDescent="0.25">
      <c r="A134" s="1407" t="s">
        <v>149</v>
      </c>
      <c r="B134" s="1408"/>
      <c r="C134" s="1408"/>
      <c r="D134" s="1408"/>
      <c r="E134" s="400"/>
      <c r="F134" s="400"/>
      <c r="G134" s="400"/>
      <c r="H134" s="400"/>
      <c r="I134" s="400"/>
      <c r="J134" s="296"/>
      <c r="K134" s="296"/>
      <c r="L134" s="296"/>
    </row>
    <row r="135" spans="1:89" s="23" customFormat="1" ht="15" customHeight="1" x14ac:dyDescent="0.15">
      <c r="A135" s="1500" t="s">
        <v>145</v>
      </c>
      <c r="B135" s="1316" t="s">
        <v>150</v>
      </c>
      <c r="C135" s="1317"/>
      <c r="D135" s="1317"/>
      <c r="E135" s="1317"/>
      <c r="F135" s="1317"/>
      <c r="G135" s="1317"/>
      <c r="H135" s="1317"/>
      <c r="I135" s="1318"/>
      <c r="J135" s="281"/>
      <c r="K135" s="281"/>
      <c r="L135" s="281"/>
    </row>
    <row r="136" spans="1:89" s="23" customFormat="1" ht="42.75" customHeight="1" x14ac:dyDescent="0.15">
      <c r="A136" s="402"/>
      <c r="B136" s="1451" t="s">
        <v>151</v>
      </c>
      <c r="C136" s="1510" t="s">
        <v>152</v>
      </c>
      <c r="D136" s="1328" t="s">
        <v>153</v>
      </c>
      <c r="E136" s="1328" t="s">
        <v>154</v>
      </c>
      <c r="F136" s="1328" t="s">
        <v>155</v>
      </c>
      <c r="G136" s="1328" t="s">
        <v>156</v>
      </c>
      <c r="H136" s="1328" t="s">
        <v>157</v>
      </c>
      <c r="I136" s="1442" t="s">
        <v>158</v>
      </c>
      <c r="J136" s="281"/>
      <c r="K136" s="281"/>
      <c r="L136" s="281"/>
    </row>
    <row r="137" spans="1:89" s="23" customFormat="1" ht="31.5" x14ac:dyDescent="0.15">
      <c r="A137" s="1452" t="s">
        <v>159</v>
      </c>
      <c r="B137" s="1453">
        <f>SUM(C137:I137)</f>
        <v>0</v>
      </c>
      <c r="C137" s="1311"/>
      <c r="D137" s="53"/>
      <c r="E137" s="53"/>
      <c r="F137" s="53"/>
      <c r="G137" s="53"/>
      <c r="H137" s="53"/>
      <c r="I137" s="1312"/>
      <c r="J137" s="281"/>
      <c r="K137" s="281"/>
      <c r="L137" s="281"/>
    </row>
    <row r="138" spans="1:89" s="23" customFormat="1" ht="21" x14ac:dyDescent="0.15">
      <c r="A138" s="406" t="s">
        <v>160</v>
      </c>
      <c r="B138" s="407">
        <f>SUM(C138:I138)</f>
        <v>0</v>
      </c>
      <c r="C138" s="81"/>
      <c r="D138" s="82"/>
      <c r="E138" s="82"/>
      <c r="F138" s="82"/>
      <c r="G138" s="82"/>
      <c r="H138" s="82"/>
      <c r="I138" s="86"/>
      <c r="J138" s="281"/>
      <c r="K138" s="281"/>
      <c r="L138" s="281"/>
    </row>
    <row r="139" spans="1:89" s="23" customFormat="1" ht="15" customHeight="1" x14ac:dyDescent="0.15">
      <c r="A139" s="408" t="s">
        <v>161</v>
      </c>
      <c r="B139" s="409">
        <f>SUM(C139:I139)</f>
        <v>0</v>
      </c>
      <c r="C139" s="90"/>
      <c r="D139" s="91"/>
      <c r="E139" s="91"/>
      <c r="F139" s="91"/>
      <c r="G139" s="91"/>
      <c r="H139" s="91"/>
      <c r="I139" s="98"/>
      <c r="J139" s="281"/>
      <c r="K139" s="281"/>
      <c r="L139" s="281"/>
    </row>
    <row r="140" spans="1:89" ht="18" customHeight="1" x14ac:dyDescent="0.25">
      <c r="A140" s="1407" t="s">
        <v>162</v>
      </c>
      <c r="B140" s="296"/>
      <c r="C140" s="296"/>
      <c r="D140" s="296"/>
      <c r="E140" s="296"/>
      <c r="F140" s="296"/>
      <c r="G140" s="296"/>
      <c r="H140" s="296"/>
      <c r="I140" s="296"/>
      <c r="J140" s="296"/>
      <c r="K140" s="296"/>
      <c r="L140" s="296"/>
      <c r="M140" s="296"/>
    </row>
    <row r="141" spans="1:89" s="23" customFormat="1" ht="15" customHeight="1" x14ac:dyDescent="0.15">
      <c r="A141" s="1500" t="s">
        <v>145</v>
      </c>
      <c r="B141" s="1486" t="s">
        <v>163</v>
      </c>
      <c r="C141" s="1454" t="s">
        <v>164</v>
      </c>
      <c r="D141" s="1455"/>
      <c r="E141" s="1455"/>
      <c r="F141" s="1455"/>
      <c r="G141" s="1455"/>
      <c r="H141" s="1455"/>
      <c r="I141" s="1455"/>
      <c r="J141" s="1455"/>
      <c r="K141" s="1455"/>
      <c r="L141" s="1455"/>
      <c r="M141" s="1456"/>
    </row>
    <row r="142" spans="1:89" s="23" customFormat="1" ht="31.5" x14ac:dyDescent="0.15">
      <c r="A142" s="402"/>
      <c r="B142" s="27"/>
      <c r="C142" s="1510" t="s">
        <v>165</v>
      </c>
      <c r="D142" s="1328" t="s">
        <v>166</v>
      </c>
      <c r="E142" s="1328" t="s">
        <v>167</v>
      </c>
      <c r="F142" s="1328" t="s">
        <v>168</v>
      </c>
      <c r="G142" s="1328" t="s">
        <v>169</v>
      </c>
      <c r="H142" s="1328" t="s">
        <v>170</v>
      </c>
      <c r="I142" s="1328" t="s">
        <v>171</v>
      </c>
      <c r="J142" s="1328" t="s">
        <v>172</v>
      </c>
      <c r="K142" s="1328" t="s">
        <v>173</v>
      </c>
      <c r="L142" s="1328" t="s">
        <v>174</v>
      </c>
      <c r="M142" s="1442" t="s">
        <v>175</v>
      </c>
    </row>
    <row r="143" spans="1:89" s="23" customFormat="1" ht="21" x14ac:dyDescent="0.15">
      <c r="A143" s="1452" t="s">
        <v>176</v>
      </c>
      <c r="B143" s="1453">
        <f>SUM(C143:M143)</f>
        <v>0</v>
      </c>
      <c r="C143" s="1311"/>
      <c r="D143" s="53"/>
      <c r="E143" s="53"/>
      <c r="F143" s="53"/>
      <c r="G143" s="53"/>
      <c r="H143" s="53"/>
      <c r="I143" s="53"/>
      <c r="J143" s="53"/>
      <c r="K143" s="53"/>
      <c r="L143" s="53"/>
      <c r="M143" s="1312"/>
    </row>
    <row r="144" spans="1:89" s="23" customFormat="1" ht="42" x14ac:dyDescent="0.15">
      <c r="A144" s="413" t="s">
        <v>177</v>
      </c>
      <c r="B144" s="409">
        <f>SUM(C144:M144)</f>
        <v>0</v>
      </c>
      <c r="C144" s="90"/>
      <c r="D144" s="91"/>
      <c r="E144" s="91"/>
      <c r="F144" s="91"/>
      <c r="G144" s="91"/>
      <c r="H144" s="91"/>
      <c r="I144" s="91"/>
      <c r="J144" s="91"/>
      <c r="K144" s="91"/>
      <c r="L144" s="91"/>
      <c r="M144" s="98"/>
    </row>
    <row r="145" spans="1:92" ht="18" customHeight="1" x14ac:dyDescent="0.25">
      <c r="A145" s="1407" t="s">
        <v>178</v>
      </c>
      <c r="B145" s="414"/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</row>
    <row r="146" spans="1:92" s="23" customFormat="1" ht="15" customHeight="1" x14ac:dyDescent="0.15">
      <c r="A146" s="1500" t="s">
        <v>145</v>
      </c>
      <c r="B146" s="1501" t="s">
        <v>179</v>
      </c>
      <c r="C146" s="1458" t="s">
        <v>6</v>
      </c>
      <c r="D146" s="1459"/>
      <c r="E146" s="1459"/>
      <c r="F146" s="1460"/>
      <c r="G146" s="1322" t="s">
        <v>9</v>
      </c>
      <c r="H146" s="1502" t="s">
        <v>10</v>
      </c>
      <c r="I146" s="281"/>
      <c r="J146" s="281"/>
      <c r="K146" s="281"/>
      <c r="L146" s="281"/>
      <c r="M146" s="281"/>
      <c r="N146" s="281"/>
      <c r="O146" s="281"/>
      <c r="P146" s="281"/>
    </row>
    <row r="147" spans="1:92" s="23" customFormat="1" ht="30" customHeight="1" x14ac:dyDescent="0.15">
      <c r="A147" s="402"/>
      <c r="B147" s="420"/>
      <c r="C147" s="1462" t="s">
        <v>180</v>
      </c>
      <c r="D147" s="1328" t="s">
        <v>181</v>
      </c>
      <c r="E147" s="1328" t="s">
        <v>182</v>
      </c>
      <c r="F147" s="1331" t="s">
        <v>183</v>
      </c>
      <c r="G147" s="36"/>
      <c r="H147" s="422"/>
      <c r="I147" s="281"/>
      <c r="J147" s="281"/>
      <c r="K147" s="281"/>
      <c r="L147" s="281"/>
      <c r="M147" s="281"/>
      <c r="N147" s="281"/>
      <c r="O147" s="281"/>
      <c r="P147" s="281"/>
    </row>
    <row r="148" spans="1:92" s="23" customFormat="1" ht="21" x14ac:dyDescent="0.25">
      <c r="A148" s="1452" t="s">
        <v>184</v>
      </c>
      <c r="B148" s="1463"/>
      <c r="C148" s="1350"/>
      <c r="D148" s="53"/>
      <c r="E148" s="53"/>
      <c r="F148" s="65"/>
      <c r="G148" s="1353"/>
      <c r="H148" s="54"/>
      <c r="I148" s="314" t="str">
        <f>CA148&amp;CB148</f>
        <v/>
      </c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6"/>
      <c r="BD148" s="296"/>
      <c r="BE148" s="296"/>
      <c r="BF148" s="296"/>
      <c r="BG148" s="296"/>
      <c r="BH148" s="296"/>
      <c r="BI148" s="296"/>
      <c r="BJ148" s="296"/>
      <c r="BK148" s="296"/>
      <c r="BL148" s="296"/>
      <c r="BM148" s="296"/>
      <c r="BN148" s="296"/>
      <c r="BO148" s="296"/>
      <c r="BP148" s="296"/>
      <c r="BQ148" s="296"/>
      <c r="BR148" s="296"/>
      <c r="BS148" s="296"/>
      <c r="BT148" s="296"/>
      <c r="BU148" s="296"/>
      <c r="BV148" s="296"/>
      <c r="BW148" s="296"/>
      <c r="BX148" s="296"/>
      <c r="BY148" s="424"/>
      <c r="BZ148" s="424"/>
      <c r="CA148" s="359" t="str">
        <f>IF(AND(C148+D148+E148+F148&gt;0,G148="")," * No olvide digitar la variable Pueblos Originarios. Digite Cero si no tiene.",IF(G148&gt;C148+D148+E148+F148," * La variable Pueblos Originarios No puede ser mayor a la suma de Rangos Etarios.",""))</f>
        <v/>
      </c>
      <c r="CB148" s="359" t="str">
        <f>IF(AND(D148+C148+E148+F148&gt;0,H148="")," * No olvide digitar la variable Migrantes. Digite Cero si no tiene.",IF(H148&gt;C148+D148+E148+F148," * La variable Migrantes No puede ser mayor a la suma de Rangos Etarios.",""))</f>
        <v/>
      </c>
      <c r="CC148" s="255"/>
      <c r="CD148" s="255"/>
      <c r="CE148" s="255"/>
      <c r="CF148" s="255"/>
      <c r="CK148" s="425">
        <f>IF(AND(G148="",SUM(C148:F148)&lt;&gt;0),1,0)</f>
        <v>0</v>
      </c>
      <c r="CL148" s="425">
        <f>IF(AND(H148="",SUM(C148:F148)&lt;&gt;0),1,0)</f>
        <v>0</v>
      </c>
      <c r="CM148" s="425">
        <f>IF(SUM(C148:F148)&lt;G148,1,0)</f>
        <v>0</v>
      </c>
      <c r="CN148" s="425">
        <f>IF(SUM(C148:F148)&lt;H148,1,0)</f>
        <v>0</v>
      </c>
    </row>
    <row r="149" spans="1:92" s="23" customFormat="1" ht="21" x14ac:dyDescent="0.25">
      <c r="A149" s="413" t="s">
        <v>185</v>
      </c>
      <c r="B149" s="426"/>
      <c r="C149" s="97"/>
      <c r="D149" s="91"/>
      <c r="E149" s="91"/>
      <c r="F149" s="93"/>
      <c r="G149" s="166"/>
      <c r="H149" s="92"/>
      <c r="I149" s="314" t="str">
        <f>CA149&amp;CB149&amp;CC149&amp;CD149</f>
        <v/>
      </c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6"/>
      <c r="AG149" s="296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6"/>
      <c r="BD149" s="296"/>
      <c r="BE149" s="296"/>
      <c r="BF149" s="296"/>
      <c r="BG149" s="296"/>
      <c r="BH149" s="296"/>
      <c r="BI149" s="296"/>
      <c r="BJ149" s="296"/>
      <c r="BK149" s="296"/>
      <c r="BL149" s="296"/>
      <c r="BM149" s="296"/>
      <c r="BN149" s="296"/>
      <c r="BO149" s="296"/>
      <c r="BP149" s="296"/>
      <c r="BQ149" s="296"/>
      <c r="BR149" s="296"/>
      <c r="BS149" s="296"/>
      <c r="BT149" s="296"/>
      <c r="BU149" s="296"/>
      <c r="BV149" s="296"/>
      <c r="BW149" s="296"/>
      <c r="BX149" s="296"/>
      <c r="BY149" s="424"/>
      <c r="BZ149" s="424"/>
      <c r="CA149" s="359" t="str">
        <f>IF(AND(C149+D149+E149+F149&gt;0,G149="")," * No olvide digitar la variable Pueblos Originarios. Digite Cero si no tiene.",IF(G149&gt;C149+D149+E149+F149," * La variable Pueblos Originarios No puede ser mayor a la suma de Rangos Etarios.",""))</f>
        <v/>
      </c>
      <c r="CB149" s="359" t="str">
        <f>IF(AND(D149+C149+E149+F149&gt;0,H149="")," * No olvide digitar la variable Migrantes. Digite Cero si no tiene.",IF(H149&gt;C149+D149+E149+F149," * La variable Migrantes No puede ser mayor a la suma de Rangos Etarios.",""))</f>
        <v/>
      </c>
      <c r="CC149" s="255"/>
      <c r="CD149" s="255"/>
      <c r="CE149" s="255"/>
      <c r="CF149" s="255"/>
      <c r="CK149" s="425">
        <f>IF(AND(G149="",SUM(C149:F149)&lt;&gt;0),1,0)</f>
        <v>0</v>
      </c>
      <c r="CL149" s="425">
        <f>IF(AND(H149="",SUM(C149:F149)&lt;&gt;0),1,0)</f>
        <v>0</v>
      </c>
      <c r="CM149" s="425">
        <f>IF(SUM(C149:F149)&lt;G149,1,0)</f>
        <v>0</v>
      </c>
      <c r="CN149" s="425">
        <f>IF(SUM(C149:F149)&lt;H149,1,0)</f>
        <v>0</v>
      </c>
    </row>
    <row r="150" spans="1:92" ht="18" customHeight="1" x14ac:dyDescent="0.25">
      <c r="A150" s="427" t="s">
        <v>186</v>
      </c>
      <c r="B150" s="427"/>
      <c r="C150" s="427"/>
      <c r="D150" s="428"/>
      <c r="E150" s="429"/>
      <c r="F150" s="429"/>
      <c r="G150" s="429"/>
      <c r="H150" s="429"/>
      <c r="I150" s="429"/>
      <c r="J150" s="430"/>
      <c r="K150" s="429"/>
      <c r="L150" s="429"/>
      <c r="M150" s="429"/>
      <c r="N150" s="429"/>
      <c r="O150" s="429"/>
      <c r="P150" s="429"/>
    </row>
    <row r="151" spans="1:92" s="23" customFormat="1" ht="15" customHeight="1" x14ac:dyDescent="0.15">
      <c r="A151" s="431" t="s">
        <v>129</v>
      </c>
      <c r="B151" s="431"/>
      <c r="C151" s="432"/>
      <c r="D151" s="433" t="s">
        <v>130</v>
      </c>
      <c r="E151" s="1464" t="s">
        <v>187</v>
      </c>
      <c r="F151" s="1465"/>
      <c r="G151" s="1465"/>
      <c r="H151" s="1465"/>
      <c r="I151" s="1465"/>
      <c r="J151" s="1465"/>
      <c r="K151" s="1465"/>
      <c r="L151" s="1465"/>
      <c r="M151" s="1465"/>
      <c r="N151" s="1465"/>
      <c r="O151" s="1465"/>
      <c r="P151" s="1466"/>
      <c r="Q151" s="437" t="s">
        <v>131</v>
      </c>
      <c r="R151" s="438"/>
    </row>
    <row r="152" spans="1:92" s="23" customFormat="1" ht="20.100000000000001" customHeight="1" x14ac:dyDescent="0.15">
      <c r="A152" s="439"/>
      <c r="B152" s="439"/>
      <c r="C152" s="440"/>
      <c r="D152" s="441"/>
      <c r="E152" s="442" t="s">
        <v>188</v>
      </c>
      <c r="F152" s="443" t="s">
        <v>189</v>
      </c>
      <c r="G152" s="443" t="s">
        <v>132</v>
      </c>
      <c r="H152" s="443" t="s">
        <v>133</v>
      </c>
      <c r="I152" s="443" t="s">
        <v>134</v>
      </c>
      <c r="J152" s="443" t="s">
        <v>190</v>
      </c>
      <c r="K152" s="443" t="s">
        <v>191</v>
      </c>
      <c r="L152" s="443" t="s">
        <v>192</v>
      </c>
      <c r="M152" s="443" t="s">
        <v>193</v>
      </c>
      <c r="N152" s="443" t="s">
        <v>194</v>
      </c>
      <c r="O152" s="443" t="s">
        <v>195</v>
      </c>
      <c r="P152" s="444" t="s">
        <v>34</v>
      </c>
      <c r="Q152" s="445" t="s">
        <v>53</v>
      </c>
      <c r="R152" s="446" t="s">
        <v>52</v>
      </c>
    </row>
    <row r="153" spans="1:92" s="23" customFormat="1" ht="15" customHeight="1" x14ac:dyDescent="0.25">
      <c r="A153" s="447" t="s">
        <v>196</v>
      </c>
      <c r="B153" s="448"/>
      <c r="C153" s="449" t="s">
        <v>197</v>
      </c>
      <c r="D153" s="450">
        <f>+E153</f>
        <v>0</v>
      </c>
      <c r="E153" s="451"/>
      <c r="F153" s="452"/>
      <c r="G153" s="452"/>
      <c r="H153" s="452"/>
      <c r="I153" s="452"/>
      <c r="J153" s="452"/>
      <c r="K153" s="452"/>
      <c r="L153" s="452"/>
      <c r="M153" s="452"/>
      <c r="N153" s="452"/>
      <c r="O153" s="452"/>
      <c r="P153" s="453"/>
      <c r="Q153" s="454"/>
      <c r="R153" s="455"/>
      <c r="S153" s="23" t="str">
        <f>CA153&amp;CB153</f>
        <v/>
      </c>
      <c r="CA153" s="359" t="str">
        <f t="shared" ref="CA153:CA168" si="29">IF(AND(D153&gt;0,Q153="",R153="")," * No olvide digitar la variable SEXO (Hombres/Mujeres). Digite Cero si no tiene.","")</f>
        <v/>
      </c>
      <c r="CB153" s="58" t="str">
        <f t="shared" ref="CB153:CB168" si="30">IF((D153&lt;&gt; Q153+R153)," * La suma de Sexo (Hombres + Mujeres) debe ser igual al N° de Intervenciones.","")</f>
        <v/>
      </c>
      <c r="CK153" s="456">
        <f t="shared" ref="CK153:CK168" si="31">IF(AND(D153&gt;0,Q153="",R153=""),1,0)</f>
        <v>0</v>
      </c>
      <c r="CL153" s="60">
        <f t="shared" ref="CL153:CL168" si="32">IF((D153&lt;&gt; Q153+R153),1,0)</f>
        <v>0</v>
      </c>
    </row>
    <row r="154" spans="1:92" s="23" customFormat="1" ht="15" customHeight="1" x14ac:dyDescent="0.25">
      <c r="A154" s="457"/>
      <c r="B154" s="458"/>
      <c r="C154" s="459" t="s">
        <v>198</v>
      </c>
      <c r="D154" s="450">
        <f>+F154</f>
        <v>0</v>
      </c>
      <c r="E154" s="460"/>
      <c r="F154" s="461"/>
      <c r="G154" s="462"/>
      <c r="H154" s="462"/>
      <c r="I154" s="462"/>
      <c r="J154" s="462"/>
      <c r="K154" s="462"/>
      <c r="L154" s="462"/>
      <c r="M154" s="462"/>
      <c r="N154" s="462"/>
      <c r="O154" s="462"/>
      <c r="P154" s="463"/>
      <c r="Q154" s="464"/>
      <c r="R154" s="465"/>
      <c r="S154" s="23" t="str">
        <f t="shared" ref="S154:S168" si="33">CA154&amp;CB154</f>
        <v/>
      </c>
      <c r="CA154" s="359" t="str">
        <f t="shared" si="29"/>
        <v/>
      </c>
      <c r="CB154" s="58" t="str">
        <f t="shared" si="30"/>
        <v/>
      </c>
      <c r="CK154" s="456">
        <f t="shared" si="31"/>
        <v>0</v>
      </c>
      <c r="CL154" s="60">
        <f t="shared" si="32"/>
        <v>0</v>
      </c>
    </row>
    <row r="155" spans="1:92" s="23" customFormat="1" ht="15" customHeight="1" x14ac:dyDescent="0.25">
      <c r="A155" s="457"/>
      <c r="B155" s="458"/>
      <c r="C155" s="459" t="s">
        <v>199</v>
      </c>
      <c r="D155" s="450">
        <f>+G155</f>
        <v>0</v>
      </c>
      <c r="E155" s="460"/>
      <c r="F155" s="462"/>
      <c r="G155" s="461"/>
      <c r="H155" s="462"/>
      <c r="I155" s="462"/>
      <c r="J155" s="462"/>
      <c r="K155" s="462"/>
      <c r="L155" s="462"/>
      <c r="M155" s="462"/>
      <c r="N155" s="462"/>
      <c r="O155" s="462"/>
      <c r="P155" s="463"/>
      <c r="Q155" s="464"/>
      <c r="R155" s="465"/>
      <c r="S155" s="23" t="str">
        <f t="shared" si="33"/>
        <v/>
      </c>
      <c r="CA155" s="359" t="str">
        <f t="shared" si="29"/>
        <v/>
      </c>
      <c r="CB155" s="58" t="str">
        <f t="shared" si="30"/>
        <v/>
      </c>
      <c r="CK155" s="456">
        <f t="shared" si="31"/>
        <v>0</v>
      </c>
      <c r="CL155" s="60">
        <f t="shared" si="32"/>
        <v>0</v>
      </c>
    </row>
    <row r="156" spans="1:92" s="23" customFormat="1" ht="23.25" customHeight="1" x14ac:dyDescent="0.25">
      <c r="A156" s="457"/>
      <c r="B156" s="458"/>
      <c r="C156" s="466" t="s">
        <v>200</v>
      </c>
      <c r="D156" s="450">
        <f>+H156</f>
        <v>0</v>
      </c>
      <c r="E156" s="460"/>
      <c r="F156" s="462"/>
      <c r="G156" s="462"/>
      <c r="H156" s="461"/>
      <c r="I156" s="462"/>
      <c r="J156" s="462"/>
      <c r="K156" s="462"/>
      <c r="L156" s="462"/>
      <c r="M156" s="462"/>
      <c r="N156" s="462"/>
      <c r="O156" s="462"/>
      <c r="P156" s="463"/>
      <c r="Q156" s="464"/>
      <c r="R156" s="465"/>
      <c r="S156" s="23" t="str">
        <f t="shared" si="33"/>
        <v/>
      </c>
      <c r="CA156" s="359" t="str">
        <f t="shared" si="29"/>
        <v/>
      </c>
      <c r="CB156" s="58" t="str">
        <f t="shared" si="30"/>
        <v/>
      </c>
      <c r="CK156" s="456">
        <f t="shared" si="31"/>
        <v>0</v>
      </c>
      <c r="CL156" s="60">
        <f t="shared" si="32"/>
        <v>0</v>
      </c>
    </row>
    <row r="157" spans="1:92" s="23" customFormat="1" ht="22.5" customHeight="1" x14ac:dyDescent="0.25">
      <c r="A157" s="457"/>
      <c r="B157" s="458"/>
      <c r="C157" s="466" t="s">
        <v>201</v>
      </c>
      <c r="D157" s="450">
        <f>+I157+J157+K157+L157+M157</f>
        <v>0</v>
      </c>
      <c r="E157" s="460"/>
      <c r="F157" s="462"/>
      <c r="G157" s="462"/>
      <c r="H157" s="462"/>
      <c r="I157" s="461"/>
      <c r="J157" s="461"/>
      <c r="K157" s="461"/>
      <c r="L157" s="461"/>
      <c r="M157" s="461"/>
      <c r="N157" s="462"/>
      <c r="O157" s="462"/>
      <c r="P157" s="463"/>
      <c r="Q157" s="464"/>
      <c r="R157" s="465"/>
      <c r="S157" s="23" t="str">
        <f t="shared" si="33"/>
        <v/>
      </c>
      <c r="CA157" s="359" t="str">
        <f t="shared" si="29"/>
        <v/>
      </c>
      <c r="CB157" s="58" t="str">
        <f t="shared" si="30"/>
        <v/>
      </c>
      <c r="CK157" s="456">
        <f t="shared" si="31"/>
        <v>0</v>
      </c>
      <c r="CL157" s="60">
        <f t="shared" si="32"/>
        <v>0</v>
      </c>
    </row>
    <row r="158" spans="1:92" s="23" customFormat="1" ht="15" customHeight="1" x14ac:dyDescent="0.25">
      <c r="A158" s="457"/>
      <c r="B158" s="458"/>
      <c r="C158" s="467" t="s">
        <v>202</v>
      </c>
      <c r="D158" s="450">
        <f>+G158+H158+I158+J158</f>
        <v>0</v>
      </c>
      <c r="E158" s="460"/>
      <c r="F158" s="462"/>
      <c r="G158" s="461"/>
      <c r="H158" s="461"/>
      <c r="I158" s="461"/>
      <c r="J158" s="461"/>
      <c r="K158" s="462"/>
      <c r="L158" s="462"/>
      <c r="M158" s="462"/>
      <c r="N158" s="462"/>
      <c r="O158" s="462"/>
      <c r="P158" s="463"/>
      <c r="Q158" s="464"/>
      <c r="R158" s="465"/>
      <c r="S158" s="23" t="str">
        <f t="shared" si="33"/>
        <v/>
      </c>
      <c r="CA158" s="359" t="str">
        <f t="shared" si="29"/>
        <v/>
      </c>
      <c r="CB158" s="58" t="str">
        <f t="shared" si="30"/>
        <v/>
      </c>
      <c r="CK158" s="456">
        <f t="shared" si="31"/>
        <v>0</v>
      </c>
      <c r="CL158" s="60">
        <f t="shared" si="32"/>
        <v>0</v>
      </c>
    </row>
    <row r="159" spans="1:92" s="23" customFormat="1" ht="15" customHeight="1" x14ac:dyDescent="0.25">
      <c r="A159" s="457"/>
      <c r="B159" s="458"/>
      <c r="C159" s="467" t="s">
        <v>203</v>
      </c>
      <c r="D159" s="450">
        <f>+G159+H159+I159+J159+K159+L159+M159+N159+O159+P159</f>
        <v>0</v>
      </c>
      <c r="E159" s="460"/>
      <c r="F159" s="462"/>
      <c r="G159" s="461"/>
      <c r="H159" s="461"/>
      <c r="I159" s="461"/>
      <c r="J159" s="461"/>
      <c r="K159" s="461"/>
      <c r="L159" s="461"/>
      <c r="M159" s="461"/>
      <c r="N159" s="461"/>
      <c r="O159" s="461"/>
      <c r="P159" s="468"/>
      <c r="Q159" s="469"/>
      <c r="R159" s="470"/>
      <c r="S159" s="23" t="str">
        <f t="shared" si="33"/>
        <v/>
      </c>
      <c r="CA159" s="359" t="str">
        <f t="shared" si="29"/>
        <v/>
      </c>
      <c r="CB159" s="58" t="str">
        <f t="shared" si="30"/>
        <v/>
      </c>
      <c r="CK159" s="456">
        <f t="shared" si="31"/>
        <v>0</v>
      </c>
      <c r="CL159" s="60">
        <f t="shared" si="32"/>
        <v>0</v>
      </c>
    </row>
    <row r="160" spans="1:92" s="23" customFormat="1" ht="23.25" customHeight="1" x14ac:dyDescent="0.25">
      <c r="A160" s="471"/>
      <c r="B160" s="472"/>
      <c r="C160" s="473" t="s">
        <v>204</v>
      </c>
      <c r="D160" s="474">
        <f>M160+N160+O160+P160</f>
        <v>0</v>
      </c>
      <c r="E160" s="475"/>
      <c r="F160" s="476"/>
      <c r="G160" s="476"/>
      <c r="H160" s="476"/>
      <c r="I160" s="476"/>
      <c r="J160" s="476"/>
      <c r="K160" s="476"/>
      <c r="L160" s="476"/>
      <c r="M160" s="477"/>
      <c r="N160" s="477"/>
      <c r="O160" s="477"/>
      <c r="P160" s="478"/>
      <c r="Q160" s="479"/>
      <c r="R160" s="480"/>
      <c r="S160" s="23" t="str">
        <f t="shared" si="33"/>
        <v/>
      </c>
      <c r="CA160" s="359" t="str">
        <f t="shared" si="29"/>
        <v/>
      </c>
      <c r="CB160" s="58" t="str">
        <f t="shared" si="30"/>
        <v/>
      </c>
      <c r="CK160" s="456">
        <f t="shared" si="31"/>
        <v>0</v>
      </c>
      <c r="CL160" s="60">
        <f t="shared" si="32"/>
        <v>0</v>
      </c>
    </row>
    <row r="161" spans="1:90" s="23" customFormat="1" ht="15" customHeight="1" x14ac:dyDescent="0.25">
      <c r="A161" s="1503" t="s">
        <v>205</v>
      </c>
      <c r="B161" s="1504"/>
      <c r="C161" s="483" t="s">
        <v>197</v>
      </c>
      <c r="D161" s="484">
        <f>+E161</f>
        <v>0</v>
      </c>
      <c r="E161" s="485"/>
      <c r="F161" s="486"/>
      <c r="G161" s="486"/>
      <c r="H161" s="486"/>
      <c r="I161" s="486"/>
      <c r="J161" s="486"/>
      <c r="K161" s="486"/>
      <c r="L161" s="486"/>
      <c r="M161" s="486"/>
      <c r="N161" s="486"/>
      <c r="O161" s="486"/>
      <c r="P161" s="487"/>
      <c r="Q161" s="485"/>
      <c r="R161" s="488"/>
      <c r="S161" s="23" t="str">
        <f t="shared" si="33"/>
        <v/>
      </c>
      <c r="CA161" s="359" t="str">
        <f t="shared" si="29"/>
        <v/>
      </c>
      <c r="CB161" s="58" t="str">
        <f t="shared" si="30"/>
        <v/>
      </c>
      <c r="CK161" s="456">
        <f t="shared" si="31"/>
        <v>0</v>
      </c>
      <c r="CL161" s="60">
        <f t="shared" si="32"/>
        <v>0</v>
      </c>
    </row>
    <row r="162" spans="1:90" s="23" customFormat="1" ht="15" customHeight="1" x14ac:dyDescent="0.25">
      <c r="A162" s="489"/>
      <c r="B162" s="458"/>
      <c r="C162" s="459" t="s">
        <v>198</v>
      </c>
      <c r="D162" s="490">
        <f>+F162</f>
        <v>0</v>
      </c>
      <c r="E162" s="491"/>
      <c r="F162" s="461"/>
      <c r="G162" s="462"/>
      <c r="H162" s="462"/>
      <c r="I162" s="462"/>
      <c r="J162" s="462"/>
      <c r="K162" s="462"/>
      <c r="L162" s="462"/>
      <c r="M162" s="462"/>
      <c r="N162" s="462"/>
      <c r="O162" s="462"/>
      <c r="P162" s="463"/>
      <c r="Q162" s="464"/>
      <c r="R162" s="465"/>
      <c r="S162" s="23" t="str">
        <f t="shared" si="33"/>
        <v/>
      </c>
      <c r="CA162" s="359" t="str">
        <f t="shared" si="29"/>
        <v/>
      </c>
      <c r="CB162" s="58" t="str">
        <f t="shared" si="30"/>
        <v/>
      </c>
      <c r="CK162" s="456">
        <f t="shared" si="31"/>
        <v>0</v>
      </c>
      <c r="CL162" s="60">
        <f t="shared" si="32"/>
        <v>0</v>
      </c>
    </row>
    <row r="163" spans="1:90" s="23" customFormat="1" ht="15" customHeight="1" x14ac:dyDescent="0.25">
      <c r="A163" s="489"/>
      <c r="B163" s="458"/>
      <c r="C163" s="459" t="s">
        <v>199</v>
      </c>
      <c r="D163" s="490">
        <f>+G163</f>
        <v>0</v>
      </c>
      <c r="E163" s="491"/>
      <c r="F163" s="462"/>
      <c r="G163" s="461"/>
      <c r="H163" s="462"/>
      <c r="I163" s="462"/>
      <c r="J163" s="462"/>
      <c r="K163" s="462"/>
      <c r="L163" s="462"/>
      <c r="M163" s="462"/>
      <c r="N163" s="462"/>
      <c r="O163" s="462"/>
      <c r="P163" s="463"/>
      <c r="Q163" s="464"/>
      <c r="R163" s="465"/>
      <c r="S163" s="23" t="str">
        <f t="shared" si="33"/>
        <v/>
      </c>
      <c r="CA163" s="359" t="str">
        <f t="shared" si="29"/>
        <v/>
      </c>
      <c r="CB163" s="58" t="str">
        <f t="shared" si="30"/>
        <v/>
      </c>
      <c r="CK163" s="456">
        <f t="shared" si="31"/>
        <v>0</v>
      </c>
      <c r="CL163" s="60">
        <f t="shared" si="32"/>
        <v>0</v>
      </c>
    </row>
    <row r="164" spans="1:90" s="23" customFormat="1" ht="23.25" customHeight="1" x14ac:dyDescent="0.25">
      <c r="A164" s="489"/>
      <c r="B164" s="458"/>
      <c r="C164" s="466" t="s">
        <v>200</v>
      </c>
      <c r="D164" s="490">
        <f>+H164</f>
        <v>0</v>
      </c>
      <c r="E164" s="491"/>
      <c r="F164" s="462"/>
      <c r="G164" s="462"/>
      <c r="H164" s="461"/>
      <c r="I164" s="462"/>
      <c r="J164" s="462"/>
      <c r="K164" s="462"/>
      <c r="L164" s="462"/>
      <c r="M164" s="462"/>
      <c r="N164" s="462"/>
      <c r="O164" s="462"/>
      <c r="P164" s="463"/>
      <c r="Q164" s="464"/>
      <c r="R164" s="465"/>
      <c r="S164" s="23" t="str">
        <f t="shared" si="33"/>
        <v/>
      </c>
      <c r="CA164" s="359" t="str">
        <f t="shared" si="29"/>
        <v/>
      </c>
      <c r="CB164" s="58" t="str">
        <f t="shared" si="30"/>
        <v/>
      </c>
      <c r="CK164" s="456">
        <f t="shared" si="31"/>
        <v>0</v>
      </c>
      <c r="CL164" s="60">
        <f t="shared" si="32"/>
        <v>0</v>
      </c>
    </row>
    <row r="165" spans="1:90" s="23" customFormat="1" ht="20.100000000000001" customHeight="1" x14ac:dyDescent="0.25">
      <c r="A165" s="489"/>
      <c r="B165" s="458"/>
      <c r="C165" s="466" t="s">
        <v>201</v>
      </c>
      <c r="D165" s="490">
        <f>+I165+J165+K165+L165+M165</f>
        <v>0</v>
      </c>
      <c r="E165" s="491"/>
      <c r="F165" s="462"/>
      <c r="G165" s="462"/>
      <c r="H165" s="462"/>
      <c r="I165" s="461"/>
      <c r="J165" s="461"/>
      <c r="K165" s="461"/>
      <c r="L165" s="461"/>
      <c r="M165" s="461"/>
      <c r="N165" s="462"/>
      <c r="O165" s="462"/>
      <c r="P165" s="463"/>
      <c r="Q165" s="464"/>
      <c r="R165" s="465"/>
      <c r="S165" s="23" t="str">
        <f t="shared" si="33"/>
        <v/>
      </c>
      <c r="CA165" s="359" t="str">
        <f t="shared" si="29"/>
        <v/>
      </c>
      <c r="CB165" s="58" t="str">
        <f t="shared" si="30"/>
        <v/>
      </c>
      <c r="CK165" s="456">
        <f t="shared" si="31"/>
        <v>0</v>
      </c>
      <c r="CL165" s="60">
        <f t="shared" si="32"/>
        <v>0</v>
      </c>
    </row>
    <row r="166" spans="1:90" s="23" customFormat="1" ht="15" customHeight="1" x14ac:dyDescent="0.25">
      <c r="A166" s="489"/>
      <c r="B166" s="458"/>
      <c r="C166" s="467" t="s">
        <v>202</v>
      </c>
      <c r="D166" s="490">
        <f>+G166+H166+I166+J166</f>
        <v>0</v>
      </c>
      <c r="E166" s="491"/>
      <c r="F166" s="462"/>
      <c r="G166" s="461"/>
      <c r="H166" s="461"/>
      <c r="I166" s="461"/>
      <c r="J166" s="492"/>
      <c r="K166" s="462"/>
      <c r="L166" s="462"/>
      <c r="M166" s="462"/>
      <c r="N166" s="462"/>
      <c r="O166" s="462"/>
      <c r="P166" s="463"/>
      <c r="Q166" s="464"/>
      <c r="R166" s="465"/>
      <c r="S166" s="23" t="str">
        <f t="shared" si="33"/>
        <v/>
      </c>
      <c r="CA166" s="359" t="str">
        <f t="shared" si="29"/>
        <v/>
      </c>
      <c r="CB166" s="58" t="str">
        <f t="shared" si="30"/>
        <v/>
      </c>
      <c r="CK166" s="456">
        <f t="shared" si="31"/>
        <v>0</v>
      </c>
      <c r="CL166" s="60">
        <f t="shared" si="32"/>
        <v>0</v>
      </c>
    </row>
    <row r="167" spans="1:90" s="23" customFormat="1" ht="15" customHeight="1" x14ac:dyDescent="0.25">
      <c r="A167" s="489"/>
      <c r="B167" s="458"/>
      <c r="C167" s="467" t="s">
        <v>203</v>
      </c>
      <c r="D167" s="490">
        <f>+G167+H167+I167+J167+K167+L167+M167+N167+O167+P167</f>
        <v>0</v>
      </c>
      <c r="E167" s="491"/>
      <c r="F167" s="462"/>
      <c r="G167" s="461"/>
      <c r="H167" s="461"/>
      <c r="I167" s="461"/>
      <c r="J167" s="461"/>
      <c r="K167" s="461"/>
      <c r="L167" s="461"/>
      <c r="M167" s="461"/>
      <c r="N167" s="492"/>
      <c r="O167" s="492"/>
      <c r="P167" s="493"/>
      <c r="Q167" s="469"/>
      <c r="R167" s="470"/>
      <c r="S167" s="23" t="str">
        <f t="shared" si="33"/>
        <v/>
      </c>
      <c r="CA167" s="359" t="str">
        <f t="shared" si="29"/>
        <v/>
      </c>
      <c r="CB167" s="58" t="str">
        <f t="shared" si="30"/>
        <v/>
      </c>
      <c r="CK167" s="456">
        <f t="shared" si="31"/>
        <v>0</v>
      </c>
      <c r="CL167" s="60">
        <f t="shared" si="32"/>
        <v>0</v>
      </c>
    </row>
    <row r="168" spans="1:90" s="23" customFormat="1" ht="24.75" customHeight="1" x14ac:dyDescent="0.25">
      <c r="A168" s="494"/>
      <c r="B168" s="472"/>
      <c r="C168" s="495" t="s">
        <v>204</v>
      </c>
      <c r="D168" s="496">
        <f>M168+N168+O168+P168</f>
        <v>0</v>
      </c>
      <c r="E168" s="497"/>
      <c r="F168" s="476"/>
      <c r="G168" s="476"/>
      <c r="H168" s="476"/>
      <c r="I168" s="476"/>
      <c r="J168" s="476"/>
      <c r="K168" s="498"/>
      <c r="L168" s="499"/>
      <c r="M168" s="500"/>
      <c r="N168" s="500"/>
      <c r="O168" s="500"/>
      <c r="P168" s="478"/>
      <c r="Q168" s="479"/>
      <c r="R168" s="480"/>
      <c r="S168" s="23" t="str">
        <f t="shared" si="33"/>
        <v/>
      </c>
      <c r="CA168" s="359" t="str">
        <f t="shared" si="29"/>
        <v/>
      </c>
      <c r="CB168" s="58" t="str">
        <f t="shared" si="30"/>
        <v/>
      </c>
      <c r="CK168" s="456">
        <f t="shared" si="31"/>
        <v>0</v>
      </c>
      <c r="CL168" s="60">
        <f t="shared" si="32"/>
        <v>0</v>
      </c>
    </row>
    <row r="169" spans="1:90" ht="18" customHeight="1" x14ac:dyDescent="0.25">
      <c r="A169" s="501" t="s">
        <v>206</v>
      </c>
      <c r="C169" s="281"/>
      <c r="D169" s="281"/>
      <c r="E169" s="281"/>
      <c r="F169" s="502"/>
      <c r="G169" s="502"/>
      <c r="H169" s="502"/>
      <c r="I169" s="502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6"/>
      <c r="AG169" s="296"/>
      <c r="AH169" s="296"/>
      <c r="AI169" s="296"/>
    </row>
    <row r="170" spans="1:90" ht="42" x14ac:dyDescent="0.25">
      <c r="A170" s="1316" t="s">
        <v>3</v>
      </c>
      <c r="B170" s="1317"/>
      <c r="C170" s="1318"/>
      <c r="D170" s="1516" t="s">
        <v>4</v>
      </c>
      <c r="E170" s="1488" t="s">
        <v>207</v>
      </c>
      <c r="F170" s="1328" t="s">
        <v>91</v>
      </c>
      <c r="G170" s="1328" t="s">
        <v>92</v>
      </c>
      <c r="H170" s="1331" t="s">
        <v>93</v>
      </c>
      <c r="I170" s="1393" t="s">
        <v>94</v>
      </c>
      <c r="J170" s="296"/>
      <c r="K170" s="296"/>
      <c r="L170" s="296"/>
      <c r="M170" s="296"/>
      <c r="N170" s="296"/>
      <c r="O170" s="296"/>
      <c r="P170" s="296"/>
      <c r="Q170" s="296"/>
      <c r="R170" s="296"/>
      <c r="S170" s="296"/>
      <c r="T170" s="296"/>
      <c r="U170" s="296"/>
      <c r="V170" s="296"/>
      <c r="W170" s="296"/>
      <c r="X170" s="296"/>
      <c r="Y170" s="296"/>
      <c r="Z170" s="296"/>
      <c r="AA170" s="296"/>
      <c r="AB170" s="296"/>
      <c r="AC170" s="296"/>
      <c r="AD170" s="296"/>
      <c r="AE170" s="296"/>
      <c r="AF170" s="296"/>
      <c r="AG170" s="296"/>
      <c r="AH170" s="296"/>
      <c r="AI170" s="296"/>
    </row>
    <row r="171" spans="1:90" ht="15" customHeight="1" x14ac:dyDescent="0.25">
      <c r="A171" s="1489" t="s">
        <v>40</v>
      </c>
      <c r="B171" s="1490" t="s">
        <v>41</v>
      </c>
      <c r="C171" s="1491"/>
      <c r="D171" s="1492">
        <f t="shared" ref="D171:D203" si="34">SUM(E171:H171)</f>
        <v>0</v>
      </c>
      <c r="E171" s="1493"/>
      <c r="F171" s="1339"/>
      <c r="G171" s="1339"/>
      <c r="H171" s="1394"/>
      <c r="I171" s="1395"/>
      <c r="J171" s="296" t="str">
        <f>CA171</f>
        <v/>
      </c>
      <c r="K171" s="296"/>
      <c r="L171" s="296"/>
      <c r="M171" s="296"/>
      <c r="N171" s="296"/>
      <c r="O171" s="296"/>
      <c r="P171" s="296"/>
      <c r="Q171" s="296"/>
      <c r="R171" s="296"/>
      <c r="S171" s="296"/>
      <c r="T171" s="296"/>
      <c r="U171" s="296"/>
      <c r="V171" s="296"/>
      <c r="W171" s="296"/>
      <c r="X171" s="296"/>
      <c r="Y171" s="296"/>
      <c r="Z171" s="296"/>
      <c r="AA171" s="296"/>
      <c r="AB171" s="296"/>
      <c r="AC171" s="296"/>
      <c r="AD171" s="296"/>
      <c r="AE171" s="296"/>
      <c r="AF171" s="296"/>
      <c r="AG171" s="296"/>
      <c r="AH171" s="296"/>
      <c r="AI171" s="296"/>
      <c r="CA171" s="359" t="str">
        <f t="shared" ref="CA171:CA202" si="35">IF(AND(D171&gt;0,I171="")," * No olvide digitar la variable "&amp;I$170&amp;""&amp;". Digite Cero si no tiene.",IF(I171&gt;D171," * La variable "&amp;I$170&amp;""&amp;" No puede ser mayor al Total.",""))</f>
        <v/>
      </c>
      <c r="CK171" s="456">
        <f t="shared" ref="CK171:CK202" si="36">IF(AND(D171&gt;0,I171=""),1,IF(I171&gt;D171,1,0))</f>
        <v>0</v>
      </c>
    </row>
    <row r="172" spans="1:90" ht="21" x14ac:dyDescent="0.25">
      <c r="A172" s="62"/>
      <c r="B172" s="1489" t="s">
        <v>42</v>
      </c>
      <c r="C172" s="1347" t="s">
        <v>43</v>
      </c>
      <c r="D172" s="1492">
        <f t="shared" si="34"/>
        <v>0</v>
      </c>
      <c r="E172" s="1311"/>
      <c r="F172" s="53"/>
      <c r="G172" s="53"/>
      <c r="H172" s="1354"/>
      <c r="I172" s="1396"/>
      <c r="J172" s="296" t="str">
        <f t="shared" ref="J172:J202" si="37">CA172</f>
        <v/>
      </c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6"/>
      <c r="AA172" s="296"/>
      <c r="AB172" s="296"/>
      <c r="AC172" s="296"/>
      <c r="AD172" s="296"/>
      <c r="AE172" s="296"/>
      <c r="AF172" s="296"/>
      <c r="AG172" s="296"/>
      <c r="AH172" s="296"/>
      <c r="AI172" s="296"/>
      <c r="CA172" s="359" t="str">
        <f t="shared" si="35"/>
        <v/>
      </c>
      <c r="CK172" s="456">
        <f t="shared" si="36"/>
        <v>0</v>
      </c>
    </row>
    <row r="173" spans="1:90" ht="15" customHeight="1" x14ac:dyDescent="0.25">
      <c r="A173" s="62"/>
      <c r="B173" s="62"/>
      <c r="C173" s="69" t="s">
        <v>44</v>
      </c>
      <c r="D173" s="137">
        <f t="shared" si="34"/>
        <v>0</v>
      </c>
      <c r="E173" s="81"/>
      <c r="F173" s="82"/>
      <c r="G173" s="82"/>
      <c r="H173" s="110"/>
      <c r="I173" s="258"/>
      <c r="J173" s="296" t="str">
        <f t="shared" si="37"/>
        <v/>
      </c>
      <c r="K173" s="296"/>
      <c r="L173" s="296"/>
      <c r="M173" s="296"/>
      <c r="N173" s="296"/>
      <c r="O173" s="296"/>
      <c r="P173" s="296"/>
      <c r="Q173" s="296"/>
      <c r="R173" s="296"/>
      <c r="S173" s="296"/>
      <c r="T173" s="296"/>
      <c r="U173" s="296"/>
      <c r="V173" s="296"/>
      <c r="W173" s="296"/>
      <c r="X173" s="296"/>
      <c r="Y173" s="296"/>
      <c r="Z173" s="296"/>
      <c r="AA173" s="296"/>
      <c r="AB173" s="296"/>
      <c r="AC173" s="296"/>
      <c r="AD173" s="296"/>
      <c r="AE173" s="296"/>
      <c r="AF173" s="296"/>
      <c r="AG173" s="296"/>
      <c r="AH173" s="296"/>
      <c r="AI173" s="296"/>
      <c r="CA173" s="359" t="str">
        <f t="shared" si="35"/>
        <v/>
      </c>
      <c r="CK173" s="456">
        <f t="shared" si="36"/>
        <v>0</v>
      </c>
    </row>
    <row r="174" spans="1:90" ht="15" customHeight="1" x14ac:dyDescent="0.25">
      <c r="A174" s="62"/>
      <c r="B174" s="62"/>
      <c r="C174" s="80" t="s">
        <v>45</v>
      </c>
      <c r="D174" s="70">
        <f t="shared" si="34"/>
        <v>0</v>
      </c>
      <c r="E174" s="81"/>
      <c r="F174" s="82"/>
      <c r="G174" s="82"/>
      <c r="H174" s="110"/>
      <c r="I174" s="258"/>
      <c r="J174" s="296" t="str">
        <f t="shared" si="37"/>
        <v/>
      </c>
      <c r="K174" s="296"/>
      <c r="L174" s="296"/>
      <c r="M174" s="296"/>
      <c r="N174" s="296"/>
      <c r="O174" s="296"/>
      <c r="P174" s="296"/>
      <c r="Q174" s="296"/>
      <c r="R174" s="296"/>
      <c r="S174" s="296"/>
      <c r="T174" s="296"/>
      <c r="U174" s="296"/>
      <c r="V174" s="296"/>
      <c r="W174" s="296"/>
      <c r="X174" s="296"/>
      <c r="Y174" s="296"/>
      <c r="Z174" s="296"/>
      <c r="AA174" s="296"/>
      <c r="AB174" s="296"/>
      <c r="AC174" s="296"/>
      <c r="AD174" s="296"/>
      <c r="AE174" s="296"/>
      <c r="AF174" s="296"/>
      <c r="AG174" s="296"/>
      <c r="AH174" s="296"/>
      <c r="AI174" s="296"/>
      <c r="CA174" s="359" t="str">
        <f t="shared" si="35"/>
        <v/>
      </c>
      <c r="CK174" s="456">
        <f t="shared" si="36"/>
        <v>0</v>
      </c>
    </row>
    <row r="175" spans="1:90" ht="15" customHeight="1" x14ac:dyDescent="0.25">
      <c r="A175" s="62"/>
      <c r="B175" s="87"/>
      <c r="C175" s="88" t="s">
        <v>46</v>
      </c>
      <c r="D175" s="89">
        <f t="shared" si="34"/>
        <v>0</v>
      </c>
      <c r="E175" s="90"/>
      <c r="F175" s="91"/>
      <c r="G175" s="91"/>
      <c r="H175" s="225"/>
      <c r="I175" s="259"/>
      <c r="J175" s="296" t="str">
        <f t="shared" si="37"/>
        <v/>
      </c>
      <c r="K175" s="296"/>
      <c r="L175" s="296"/>
      <c r="M175" s="296"/>
      <c r="N175" s="296"/>
      <c r="O175" s="296"/>
      <c r="P175" s="296"/>
      <c r="Q175" s="296"/>
      <c r="R175" s="296"/>
      <c r="S175" s="296"/>
      <c r="T175" s="296"/>
      <c r="U175" s="296"/>
      <c r="V175" s="296"/>
      <c r="W175" s="296"/>
      <c r="X175" s="296"/>
      <c r="Y175" s="296"/>
      <c r="Z175" s="296"/>
      <c r="AA175" s="296"/>
      <c r="AB175" s="296"/>
      <c r="AC175" s="296"/>
      <c r="AD175" s="296"/>
      <c r="AE175" s="296"/>
      <c r="AF175" s="296"/>
      <c r="AG175" s="296"/>
      <c r="AH175" s="296"/>
      <c r="AI175" s="296"/>
      <c r="CA175" s="359" t="str">
        <f t="shared" si="35"/>
        <v/>
      </c>
      <c r="CK175" s="456">
        <f t="shared" si="36"/>
        <v>0</v>
      </c>
    </row>
    <row r="176" spans="1:90" ht="15" customHeight="1" x14ac:dyDescent="0.25">
      <c r="A176" s="62"/>
      <c r="B176" s="99" t="s">
        <v>47</v>
      </c>
      <c r="C176" s="100"/>
      <c r="D176" s="163">
        <f t="shared" si="34"/>
        <v>0</v>
      </c>
      <c r="E176" s="71"/>
      <c r="F176" s="72"/>
      <c r="G176" s="72"/>
      <c r="H176" s="103"/>
      <c r="I176" s="260"/>
      <c r="J176" s="296" t="str">
        <f t="shared" si="37"/>
        <v/>
      </c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6"/>
      <c r="AA176" s="296"/>
      <c r="AB176" s="296"/>
      <c r="AC176" s="296"/>
      <c r="AD176" s="296"/>
      <c r="AE176" s="296"/>
      <c r="AF176" s="296"/>
      <c r="AG176" s="296"/>
      <c r="AH176" s="296"/>
      <c r="AI176" s="296"/>
      <c r="CA176" s="359" t="str">
        <f t="shared" si="35"/>
        <v/>
      </c>
      <c r="CK176" s="456">
        <f t="shared" si="36"/>
        <v>0</v>
      </c>
    </row>
    <row r="177" spans="1:89" ht="15" customHeight="1" x14ac:dyDescent="0.25">
      <c r="A177" s="62"/>
      <c r="B177" s="107" t="s">
        <v>48</v>
      </c>
      <c r="C177" s="108"/>
      <c r="D177" s="137">
        <f t="shared" si="34"/>
        <v>0</v>
      </c>
      <c r="E177" s="81"/>
      <c r="F177" s="82"/>
      <c r="G177" s="82"/>
      <c r="H177" s="110"/>
      <c r="I177" s="258"/>
      <c r="J177" s="296" t="str">
        <f t="shared" si="37"/>
        <v/>
      </c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6"/>
      <c r="AA177" s="296"/>
      <c r="AB177" s="296"/>
      <c r="AC177" s="296"/>
      <c r="AD177" s="296"/>
      <c r="AE177" s="296"/>
      <c r="AF177" s="296"/>
      <c r="AG177" s="296"/>
      <c r="AH177" s="296"/>
      <c r="AI177" s="296"/>
      <c r="CA177" s="359" t="str">
        <f t="shared" si="35"/>
        <v/>
      </c>
      <c r="CK177" s="456">
        <f t="shared" si="36"/>
        <v>0</v>
      </c>
    </row>
    <row r="178" spans="1:89" ht="15" customHeight="1" x14ac:dyDescent="0.25">
      <c r="A178" s="62"/>
      <c r="B178" s="107" t="s">
        <v>49</v>
      </c>
      <c r="C178" s="108"/>
      <c r="D178" s="137">
        <f t="shared" si="34"/>
        <v>0</v>
      </c>
      <c r="E178" s="81"/>
      <c r="F178" s="82"/>
      <c r="G178" s="82"/>
      <c r="H178" s="110"/>
      <c r="I178" s="258"/>
      <c r="J178" s="296" t="str">
        <f t="shared" si="37"/>
        <v/>
      </c>
      <c r="K178" s="296"/>
      <c r="L178" s="296"/>
      <c r="M178" s="296"/>
      <c r="N178" s="296"/>
      <c r="O178" s="296"/>
      <c r="P178" s="296"/>
      <c r="Q178" s="296"/>
      <c r="R178" s="296"/>
      <c r="S178" s="296"/>
      <c r="T178" s="296"/>
      <c r="U178" s="296"/>
      <c r="V178" s="296"/>
      <c r="W178" s="296"/>
      <c r="X178" s="296"/>
      <c r="Y178" s="296"/>
      <c r="Z178" s="296"/>
      <c r="AA178" s="296"/>
      <c r="AB178" s="296"/>
      <c r="AC178" s="296"/>
      <c r="AD178" s="296"/>
      <c r="AE178" s="296"/>
      <c r="AF178" s="296"/>
      <c r="AG178" s="296"/>
      <c r="AH178" s="296"/>
      <c r="AI178" s="296"/>
      <c r="CA178" s="359" t="str">
        <f t="shared" si="35"/>
        <v/>
      </c>
      <c r="CK178" s="456">
        <f t="shared" si="36"/>
        <v>0</v>
      </c>
    </row>
    <row r="179" spans="1:89" ht="15" customHeight="1" x14ac:dyDescent="0.25">
      <c r="A179" s="62"/>
      <c r="B179" s="112" t="s">
        <v>50</v>
      </c>
      <c r="C179" s="113"/>
      <c r="D179" s="137">
        <f t="shared" si="34"/>
        <v>0</v>
      </c>
      <c r="E179" s="81"/>
      <c r="F179" s="82"/>
      <c r="G179" s="82"/>
      <c r="H179" s="110"/>
      <c r="I179" s="258"/>
      <c r="J179" s="296" t="str">
        <f t="shared" si="37"/>
        <v/>
      </c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6"/>
      <c r="AA179" s="296"/>
      <c r="AB179" s="296"/>
      <c r="AC179" s="296"/>
      <c r="AD179" s="296"/>
      <c r="AE179" s="296"/>
      <c r="AF179" s="296"/>
      <c r="AG179" s="296"/>
      <c r="AH179" s="296"/>
      <c r="AI179" s="296"/>
      <c r="CA179" s="359" t="str">
        <f t="shared" si="35"/>
        <v/>
      </c>
      <c r="CK179" s="456">
        <f t="shared" si="36"/>
        <v>0</v>
      </c>
    </row>
    <row r="180" spans="1:89" ht="15" customHeight="1" x14ac:dyDescent="0.25">
      <c r="A180" s="62"/>
      <c r="B180" s="107" t="s">
        <v>95</v>
      </c>
      <c r="C180" s="108"/>
      <c r="D180" s="137">
        <f t="shared" si="34"/>
        <v>0</v>
      </c>
      <c r="E180" s="81"/>
      <c r="F180" s="82"/>
      <c r="G180" s="82"/>
      <c r="H180" s="110"/>
      <c r="I180" s="258"/>
      <c r="J180" s="296" t="str">
        <f t="shared" si="37"/>
        <v/>
      </c>
      <c r="K180" s="296"/>
      <c r="L180" s="296"/>
      <c r="M180" s="296"/>
      <c r="N180" s="296"/>
      <c r="O180" s="296"/>
      <c r="P180" s="296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6"/>
      <c r="AD180" s="296"/>
      <c r="AE180" s="296"/>
      <c r="AF180" s="296"/>
      <c r="AG180" s="296"/>
      <c r="AH180" s="296"/>
      <c r="AI180" s="296"/>
      <c r="CA180" s="359" t="str">
        <f t="shared" si="35"/>
        <v/>
      </c>
      <c r="CK180" s="456">
        <f t="shared" si="36"/>
        <v>0</v>
      </c>
    </row>
    <row r="181" spans="1:89" ht="15" customHeight="1" x14ac:dyDescent="0.25">
      <c r="A181" s="62"/>
      <c r="B181" s="99" t="s">
        <v>54</v>
      </c>
      <c r="C181" s="100"/>
      <c r="D181" s="137">
        <f t="shared" si="34"/>
        <v>0</v>
      </c>
      <c r="E181" s="144"/>
      <c r="F181" s="139"/>
      <c r="G181" s="139"/>
      <c r="H181" s="203"/>
      <c r="I181" s="261"/>
      <c r="J181" s="296" t="str">
        <f t="shared" si="37"/>
        <v/>
      </c>
      <c r="K181" s="296"/>
      <c r="L181" s="296"/>
      <c r="M181" s="296"/>
      <c r="N181" s="296"/>
      <c r="O181" s="296"/>
      <c r="P181" s="296"/>
      <c r="Q181" s="296"/>
      <c r="R181" s="296"/>
      <c r="S181" s="296"/>
      <c r="T181" s="296"/>
      <c r="U181" s="296"/>
      <c r="V181" s="296"/>
      <c r="W181" s="296"/>
      <c r="X181" s="296"/>
      <c r="Y181" s="296"/>
      <c r="Z181" s="296"/>
      <c r="AA181" s="296"/>
      <c r="AB181" s="296"/>
      <c r="AC181" s="296"/>
      <c r="AD181" s="296"/>
      <c r="AE181" s="296"/>
      <c r="AF181" s="296"/>
      <c r="AG181" s="296"/>
      <c r="AH181" s="296"/>
      <c r="AI181" s="296"/>
      <c r="CA181" s="359" t="str">
        <f t="shared" si="35"/>
        <v/>
      </c>
      <c r="CK181" s="456">
        <f t="shared" si="36"/>
        <v>0</v>
      </c>
    </row>
    <row r="182" spans="1:89" ht="22.5" customHeight="1" x14ac:dyDescent="0.25">
      <c r="A182" s="62"/>
      <c r="B182" s="199" t="s">
        <v>55</v>
      </c>
      <c r="C182" s="200"/>
      <c r="D182" s="137">
        <f t="shared" si="34"/>
        <v>0</v>
      </c>
      <c r="E182" s="144"/>
      <c r="F182" s="139"/>
      <c r="G182" s="139"/>
      <c r="H182" s="203"/>
      <c r="I182" s="261"/>
      <c r="J182" s="296" t="str">
        <f t="shared" si="37"/>
        <v/>
      </c>
      <c r="K182" s="296"/>
      <c r="L182" s="296"/>
      <c r="M182" s="296"/>
      <c r="N182" s="296"/>
      <c r="O182" s="296"/>
      <c r="P182" s="296"/>
      <c r="Q182" s="296"/>
      <c r="R182" s="296"/>
      <c r="S182" s="296"/>
      <c r="T182" s="296"/>
      <c r="U182" s="296"/>
      <c r="V182" s="296"/>
      <c r="W182" s="296"/>
      <c r="X182" s="296"/>
      <c r="Y182" s="296"/>
      <c r="Z182" s="296"/>
      <c r="AA182" s="296"/>
      <c r="AB182" s="296"/>
      <c r="AC182" s="296"/>
      <c r="AD182" s="296"/>
      <c r="AE182" s="296"/>
      <c r="AF182" s="296"/>
      <c r="AG182" s="296"/>
      <c r="AH182" s="296"/>
      <c r="AI182" s="296"/>
      <c r="CA182" s="359" t="str">
        <f t="shared" si="35"/>
        <v/>
      </c>
      <c r="CK182" s="456">
        <f t="shared" si="36"/>
        <v>0</v>
      </c>
    </row>
    <row r="183" spans="1:89" ht="15" customHeight="1" x14ac:dyDescent="0.25">
      <c r="A183" s="62"/>
      <c r="B183" s="199" t="s">
        <v>56</v>
      </c>
      <c r="C183" s="200"/>
      <c r="D183" s="137">
        <f t="shared" si="34"/>
        <v>0</v>
      </c>
      <c r="E183" s="144"/>
      <c r="F183" s="139"/>
      <c r="G183" s="139"/>
      <c r="H183" s="203"/>
      <c r="I183" s="261"/>
      <c r="J183" s="296" t="str">
        <f t="shared" si="37"/>
        <v/>
      </c>
      <c r="K183" s="296"/>
      <c r="L183" s="296"/>
      <c r="M183" s="296"/>
      <c r="N183" s="296"/>
      <c r="O183" s="296"/>
      <c r="P183" s="296"/>
      <c r="Q183" s="296"/>
      <c r="R183" s="296"/>
      <c r="S183" s="296"/>
      <c r="T183" s="296"/>
      <c r="U183" s="296"/>
      <c r="V183" s="296"/>
      <c r="W183" s="296"/>
      <c r="X183" s="296"/>
      <c r="Y183" s="296"/>
      <c r="Z183" s="296"/>
      <c r="AA183" s="296"/>
      <c r="AB183" s="296"/>
      <c r="AC183" s="296"/>
      <c r="AD183" s="296"/>
      <c r="AE183" s="296"/>
      <c r="AF183" s="296"/>
      <c r="AG183" s="296"/>
      <c r="AH183" s="296"/>
      <c r="AI183" s="296"/>
      <c r="CA183" s="359" t="str">
        <f t="shared" si="35"/>
        <v/>
      </c>
      <c r="CK183" s="456">
        <f t="shared" si="36"/>
        <v>0</v>
      </c>
    </row>
    <row r="184" spans="1:89" ht="15" customHeight="1" x14ac:dyDescent="0.25">
      <c r="A184" s="62"/>
      <c r="B184" s="112" t="s">
        <v>59</v>
      </c>
      <c r="C184" s="113"/>
      <c r="D184" s="137">
        <f t="shared" si="34"/>
        <v>0</v>
      </c>
      <c r="E184" s="144"/>
      <c r="F184" s="139"/>
      <c r="G184" s="139"/>
      <c r="H184" s="203"/>
      <c r="I184" s="261"/>
      <c r="J184" s="296" t="str">
        <f t="shared" si="37"/>
        <v/>
      </c>
      <c r="K184" s="296"/>
      <c r="L184" s="296"/>
      <c r="M184" s="296"/>
      <c r="N184" s="296"/>
      <c r="O184" s="296"/>
      <c r="P184" s="296"/>
      <c r="Q184" s="296"/>
      <c r="R184" s="296"/>
      <c r="S184" s="296"/>
      <c r="T184" s="296"/>
      <c r="U184" s="296"/>
      <c r="V184" s="296"/>
      <c r="W184" s="296"/>
      <c r="X184" s="296"/>
      <c r="Y184" s="296"/>
      <c r="Z184" s="296"/>
      <c r="AA184" s="296"/>
      <c r="AB184" s="296"/>
      <c r="AC184" s="296"/>
      <c r="AD184" s="296"/>
      <c r="AE184" s="296"/>
      <c r="AF184" s="296"/>
      <c r="AG184" s="296"/>
      <c r="AH184" s="296"/>
      <c r="AI184" s="296"/>
      <c r="CA184" s="359" t="str">
        <f t="shared" si="35"/>
        <v/>
      </c>
      <c r="CK184" s="456">
        <f t="shared" si="36"/>
        <v>0</v>
      </c>
    </row>
    <row r="185" spans="1:89" ht="15" customHeight="1" x14ac:dyDescent="0.25">
      <c r="A185" s="62"/>
      <c r="B185" s="1495" t="s">
        <v>60</v>
      </c>
      <c r="C185" s="1496" t="s">
        <v>61</v>
      </c>
      <c r="D185" s="1348">
        <f t="shared" si="34"/>
        <v>0</v>
      </c>
      <c r="E185" s="1353"/>
      <c r="F185" s="53"/>
      <c r="G185" s="53"/>
      <c r="H185" s="1354"/>
      <c r="I185" s="1396"/>
      <c r="J185" s="296" t="str">
        <f t="shared" si="37"/>
        <v/>
      </c>
      <c r="K185" s="296"/>
      <c r="L185" s="296"/>
      <c r="M185" s="296"/>
      <c r="N185" s="296"/>
      <c r="O185" s="296"/>
      <c r="P185" s="296"/>
      <c r="Q185" s="296"/>
      <c r="R185" s="296"/>
      <c r="S185" s="296"/>
      <c r="T185" s="296"/>
      <c r="U185" s="296"/>
      <c r="V185" s="296"/>
      <c r="W185" s="296"/>
      <c r="X185" s="296"/>
      <c r="Y185" s="296"/>
      <c r="Z185" s="296"/>
      <c r="AA185" s="296"/>
      <c r="AB185" s="296"/>
      <c r="AC185" s="296"/>
      <c r="AD185" s="296"/>
      <c r="AE185" s="296"/>
      <c r="AF185" s="296"/>
      <c r="AG185" s="296"/>
      <c r="AH185" s="296"/>
      <c r="AI185" s="296"/>
      <c r="CA185" s="359" t="str">
        <f t="shared" si="35"/>
        <v/>
      </c>
      <c r="CK185" s="456">
        <f t="shared" si="36"/>
        <v>0</v>
      </c>
    </row>
    <row r="186" spans="1:89" ht="15" customHeight="1" x14ac:dyDescent="0.25">
      <c r="A186" s="62"/>
      <c r="B186" s="173"/>
      <c r="C186" s="174" t="s">
        <v>62</v>
      </c>
      <c r="D186" s="70">
        <f t="shared" si="34"/>
        <v>0</v>
      </c>
      <c r="E186" s="109"/>
      <c r="F186" s="82"/>
      <c r="G186" s="82"/>
      <c r="H186" s="110"/>
      <c r="I186" s="258"/>
      <c r="J186" s="296" t="str">
        <f t="shared" si="37"/>
        <v/>
      </c>
      <c r="K186" s="296"/>
      <c r="L186" s="296"/>
      <c r="M186" s="296"/>
      <c r="N186" s="296"/>
      <c r="O186" s="296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296"/>
      <c r="AE186" s="296"/>
      <c r="AF186" s="296"/>
      <c r="AG186" s="296"/>
      <c r="AH186" s="296"/>
      <c r="AI186" s="296"/>
      <c r="CA186" s="359" t="str">
        <f t="shared" si="35"/>
        <v/>
      </c>
      <c r="CK186" s="456">
        <f t="shared" si="36"/>
        <v>0</v>
      </c>
    </row>
    <row r="187" spans="1:89" ht="15" customHeight="1" x14ac:dyDescent="0.25">
      <c r="A187" s="62"/>
      <c r="B187" s="130"/>
      <c r="C187" s="180" t="s">
        <v>63</v>
      </c>
      <c r="D187" s="114">
        <f t="shared" si="34"/>
        <v>0</v>
      </c>
      <c r="E187" s="118"/>
      <c r="F187" s="116"/>
      <c r="G187" s="116"/>
      <c r="H187" s="119"/>
      <c r="I187" s="264"/>
      <c r="J187" s="296" t="str">
        <f t="shared" si="37"/>
        <v/>
      </c>
      <c r="K187" s="296"/>
      <c r="L187" s="296"/>
      <c r="M187" s="296"/>
      <c r="N187" s="296"/>
      <c r="O187" s="296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296"/>
      <c r="AE187" s="296"/>
      <c r="AF187" s="296"/>
      <c r="AG187" s="296"/>
      <c r="AH187" s="296"/>
      <c r="AI187" s="296"/>
      <c r="CA187" s="359" t="str">
        <f t="shared" si="35"/>
        <v/>
      </c>
      <c r="CK187" s="456">
        <f t="shared" si="36"/>
        <v>0</v>
      </c>
    </row>
    <row r="188" spans="1:89" ht="15" customHeight="1" x14ac:dyDescent="0.25">
      <c r="A188" s="62"/>
      <c r="B188" s="1495" t="s">
        <v>64</v>
      </c>
      <c r="C188" s="1347" t="s">
        <v>65</v>
      </c>
      <c r="D188" s="1492">
        <f t="shared" si="34"/>
        <v>0</v>
      </c>
      <c r="E188" s="1311"/>
      <c r="F188" s="53"/>
      <c r="G188" s="53"/>
      <c r="H188" s="1354"/>
      <c r="I188" s="1396"/>
      <c r="J188" s="296" t="str">
        <f t="shared" si="37"/>
        <v/>
      </c>
      <c r="K188" s="296"/>
      <c r="L188" s="296"/>
      <c r="M188" s="296"/>
      <c r="N188" s="296"/>
      <c r="O188" s="296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296"/>
      <c r="AE188" s="296"/>
      <c r="AF188" s="296"/>
      <c r="AG188" s="296"/>
      <c r="AH188" s="296"/>
      <c r="AI188" s="296"/>
      <c r="CA188" s="359" t="str">
        <f t="shared" si="35"/>
        <v/>
      </c>
      <c r="CK188" s="456">
        <f t="shared" si="36"/>
        <v>0</v>
      </c>
    </row>
    <row r="189" spans="1:89" ht="15" customHeight="1" x14ac:dyDescent="0.25">
      <c r="A189" s="62"/>
      <c r="B189" s="173"/>
      <c r="C189" s="185" t="s">
        <v>66</v>
      </c>
      <c r="D189" s="137">
        <f t="shared" si="34"/>
        <v>0</v>
      </c>
      <c r="E189" s="81"/>
      <c r="F189" s="82"/>
      <c r="G189" s="82"/>
      <c r="H189" s="110"/>
      <c r="I189" s="258"/>
      <c r="J189" s="296" t="str">
        <f t="shared" si="37"/>
        <v/>
      </c>
      <c r="K189" s="296"/>
      <c r="L189" s="296"/>
      <c r="M189" s="296"/>
      <c r="N189" s="296"/>
      <c r="O189" s="296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296"/>
      <c r="AE189" s="296"/>
      <c r="AF189" s="296"/>
      <c r="AG189" s="296"/>
      <c r="AH189" s="296"/>
      <c r="AI189" s="296"/>
      <c r="CA189" s="359" t="str">
        <f t="shared" si="35"/>
        <v/>
      </c>
      <c r="CK189" s="456">
        <f t="shared" si="36"/>
        <v>0</v>
      </c>
    </row>
    <row r="190" spans="1:89" ht="15" customHeight="1" x14ac:dyDescent="0.25">
      <c r="A190" s="62"/>
      <c r="B190" s="130"/>
      <c r="C190" s="180" t="s">
        <v>63</v>
      </c>
      <c r="D190" s="114">
        <f t="shared" si="34"/>
        <v>0</v>
      </c>
      <c r="E190" s="115"/>
      <c r="F190" s="116"/>
      <c r="G190" s="116"/>
      <c r="H190" s="119"/>
      <c r="I190" s="264"/>
      <c r="J190" s="296" t="str">
        <f t="shared" si="37"/>
        <v/>
      </c>
      <c r="K190" s="296"/>
      <c r="L190" s="296"/>
      <c r="M190" s="296"/>
      <c r="N190" s="296"/>
      <c r="O190" s="296"/>
      <c r="P190" s="296"/>
      <c r="Q190" s="296"/>
      <c r="R190" s="296"/>
      <c r="S190" s="296"/>
      <c r="T190" s="296"/>
      <c r="U190" s="296"/>
      <c r="V190" s="296"/>
      <c r="W190" s="296"/>
      <c r="X190" s="296"/>
      <c r="Y190" s="296"/>
      <c r="Z190" s="296"/>
      <c r="AA190" s="296"/>
      <c r="AB190" s="296"/>
      <c r="AC190" s="296"/>
      <c r="AD190" s="296"/>
      <c r="AE190" s="296"/>
      <c r="AF190" s="296"/>
      <c r="AG190" s="296"/>
      <c r="AH190" s="296"/>
      <c r="AI190" s="296"/>
      <c r="CA190" s="359" t="str">
        <f t="shared" si="35"/>
        <v/>
      </c>
      <c r="CK190" s="456">
        <f t="shared" si="36"/>
        <v>0</v>
      </c>
    </row>
    <row r="191" spans="1:89" ht="15" customHeight="1" x14ac:dyDescent="0.25">
      <c r="A191" s="62"/>
      <c r="B191" s="1363" t="s">
        <v>67</v>
      </c>
      <c r="C191" s="1364"/>
      <c r="D191" s="1513">
        <f t="shared" si="34"/>
        <v>0</v>
      </c>
      <c r="E191" s="1514"/>
      <c r="F191" s="1367"/>
      <c r="G191" s="1367"/>
      <c r="H191" s="1370"/>
      <c r="I191" s="1399"/>
      <c r="J191" s="296" t="str">
        <f t="shared" si="37"/>
        <v/>
      </c>
      <c r="K191" s="296"/>
      <c r="L191" s="296"/>
      <c r="M191" s="296"/>
      <c r="N191" s="296"/>
      <c r="O191" s="296"/>
      <c r="P191" s="296"/>
      <c r="Q191" s="296"/>
      <c r="R191" s="296"/>
      <c r="S191" s="296"/>
      <c r="T191" s="296"/>
      <c r="U191" s="296"/>
      <c r="V191" s="296"/>
      <c r="W191" s="296"/>
      <c r="X191" s="296"/>
      <c r="Y191" s="296"/>
      <c r="Z191" s="296"/>
      <c r="AA191" s="296"/>
      <c r="AB191" s="296"/>
      <c r="AC191" s="296"/>
      <c r="AD191" s="296"/>
      <c r="AE191" s="296"/>
      <c r="AF191" s="296"/>
      <c r="AG191" s="296"/>
      <c r="AH191" s="296"/>
      <c r="AI191" s="296"/>
      <c r="CA191" s="359" t="str">
        <f t="shared" si="35"/>
        <v/>
      </c>
      <c r="CK191" s="456">
        <f t="shared" si="36"/>
        <v>0</v>
      </c>
    </row>
    <row r="192" spans="1:89" ht="15" customHeight="1" x14ac:dyDescent="0.25">
      <c r="A192" s="62"/>
      <c r="B192" s="130" t="s">
        <v>68</v>
      </c>
      <c r="C192" s="195" t="s">
        <v>69</v>
      </c>
      <c r="D192" s="163">
        <f t="shared" si="34"/>
        <v>0</v>
      </c>
      <c r="E192" s="71"/>
      <c r="F192" s="72"/>
      <c r="G192" s="72"/>
      <c r="H192" s="103"/>
      <c r="I192" s="260"/>
      <c r="J192" s="296" t="str">
        <f t="shared" si="37"/>
        <v/>
      </c>
      <c r="K192" s="296"/>
      <c r="L192" s="296"/>
      <c r="M192" s="296"/>
      <c r="N192" s="296"/>
      <c r="O192" s="296"/>
      <c r="P192" s="296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6"/>
      <c r="AD192" s="296"/>
      <c r="AE192" s="296"/>
      <c r="AF192" s="296"/>
      <c r="AG192" s="296"/>
      <c r="AH192" s="296"/>
      <c r="AI192" s="296"/>
      <c r="CA192" s="359" t="str">
        <f t="shared" si="35"/>
        <v/>
      </c>
      <c r="CK192" s="456">
        <f t="shared" si="36"/>
        <v>0</v>
      </c>
    </row>
    <row r="193" spans="1:89" ht="15" customHeight="1" x14ac:dyDescent="0.25">
      <c r="A193" s="62"/>
      <c r="B193" s="1512"/>
      <c r="C193" s="88" t="s">
        <v>70</v>
      </c>
      <c r="D193" s="137">
        <f t="shared" si="34"/>
        <v>0</v>
      </c>
      <c r="E193" s="81"/>
      <c r="F193" s="82"/>
      <c r="G193" s="82"/>
      <c r="H193" s="110"/>
      <c r="I193" s="258"/>
      <c r="J193" s="296" t="str">
        <f t="shared" si="37"/>
        <v/>
      </c>
      <c r="K193" s="296"/>
      <c r="L193" s="296"/>
      <c r="M193" s="296"/>
      <c r="N193" s="296"/>
      <c r="O193" s="296"/>
      <c r="P193" s="296"/>
      <c r="Q193" s="296"/>
      <c r="R193" s="296"/>
      <c r="S193" s="296"/>
      <c r="T193" s="296"/>
      <c r="U193" s="296"/>
      <c r="V193" s="296"/>
      <c r="W193" s="296"/>
      <c r="X193" s="296"/>
      <c r="Y193" s="296"/>
      <c r="Z193" s="296"/>
      <c r="AA193" s="296"/>
      <c r="AB193" s="296"/>
      <c r="AC193" s="296"/>
      <c r="AD193" s="296"/>
      <c r="AE193" s="296"/>
      <c r="AF193" s="296"/>
      <c r="AG193" s="296"/>
      <c r="AH193" s="296"/>
      <c r="AI193" s="296"/>
      <c r="CA193" s="359" t="str">
        <f t="shared" si="35"/>
        <v/>
      </c>
      <c r="CK193" s="456">
        <f t="shared" si="36"/>
        <v>0</v>
      </c>
    </row>
    <row r="194" spans="1:89" ht="15" customHeight="1" x14ac:dyDescent="0.25">
      <c r="A194" s="62"/>
      <c r="B194" s="1374" t="s">
        <v>71</v>
      </c>
      <c r="C194" s="1374"/>
      <c r="D194" s="137">
        <f t="shared" si="34"/>
        <v>0</v>
      </c>
      <c r="E194" s="81"/>
      <c r="F194" s="82"/>
      <c r="G194" s="82"/>
      <c r="H194" s="110"/>
      <c r="I194" s="258"/>
      <c r="J194" s="296" t="str">
        <f t="shared" si="37"/>
        <v/>
      </c>
      <c r="K194" s="296"/>
      <c r="L194" s="296"/>
      <c r="M194" s="296"/>
      <c r="N194" s="296"/>
      <c r="O194" s="296"/>
      <c r="P194" s="296"/>
      <c r="Q194" s="296"/>
      <c r="R194" s="296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6"/>
      <c r="AG194" s="296"/>
      <c r="AH194" s="296"/>
      <c r="AI194" s="296"/>
      <c r="CA194" s="359" t="str">
        <f t="shared" si="35"/>
        <v/>
      </c>
      <c r="CK194" s="456">
        <f t="shared" si="36"/>
        <v>0</v>
      </c>
    </row>
    <row r="195" spans="1:89" ht="15" customHeight="1" x14ac:dyDescent="0.25">
      <c r="A195" s="62"/>
      <c r="B195" s="99" t="s">
        <v>72</v>
      </c>
      <c r="C195" s="100"/>
      <c r="D195" s="137">
        <f t="shared" si="34"/>
        <v>0</v>
      </c>
      <c r="E195" s="81"/>
      <c r="F195" s="82"/>
      <c r="G195" s="82"/>
      <c r="H195" s="110"/>
      <c r="I195" s="258"/>
      <c r="J195" s="296" t="str">
        <f t="shared" si="37"/>
        <v/>
      </c>
      <c r="K195" s="296"/>
      <c r="L195" s="296"/>
      <c r="M195" s="296"/>
      <c r="N195" s="296"/>
      <c r="O195" s="296"/>
      <c r="P195" s="296"/>
      <c r="Q195" s="296"/>
      <c r="R195" s="296"/>
      <c r="S195" s="296"/>
      <c r="T195" s="296"/>
      <c r="U195" s="296"/>
      <c r="V195" s="296"/>
      <c r="W195" s="296"/>
      <c r="X195" s="296"/>
      <c r="Y195" s="296"/>
      <c r="Z195" s="296"/>
      <c r="AA195" s="296"/>
      <c r="AB195" s="296"/>
      <c r="AC195" s="296"/>
      <c r="AD195" s="296"/>
      <c r="AE195" s="296"/>
      <c r="AF195" s="296"/>
      <c r="AG195" s="296"/>
      <c r="AH195" s="296"/>
      <c r="AI195" s="296"/>
      <c r="CA195" s="359" t="str">
        <f t="shared" si="35"/>
        <v/>
      </c>
      <c r="CK195" s="456">
        <f t="shared" si="36"/>
        <v>0</v>
      </c>
    </row>
    <row r="196" spans="1:89" ht="15" customHeight="1" x14ac:dyDescent="0.25">
      <c r="A196" s="62"/>
      <c r="B196" s="199" t="s">
        <v>73</v>
      </c>
      <c r="C196" s="200"/>
      <c r="D196" s="137">
        <f t="shared" si="34"/>
        <v>0</v>
      </c>
      <c r="E196" s="144"/>
      <c r="F196" s="139"/>
      <c r="G196" s="139"/>
      <c r="H196" s="203"/>
      <c r="I196" s="261"/>
      <c r="J196" s="296" t="str">
        <f t="shared" si="37"/>
        <v/>
      </c>
      <c r="K196" s="296"/>
      <c r="L196" s="296"/>
      <c r="M196" s="296"/>
      <c r="N196" s="296"/>
      <c r="O196" s="296"/>
      <c r="P196" s="296"/>
      <c r="Q196" s="296"/>
      <c r="R196" s="296"/>
      <c r="S196" s="296"/>
      <c r="T196" s="296"/>
      <c r="U196" s="296"/>
      <c r="V196" s="296"/>
      <c r="W196" s="296"/>
      <c r="X196" s="296"/>
      <c r="Y196" s="296"/>
      <c r="Z196" s="296"/>
      <c r="AA196" s="296"/>
      <c r="AB196" s="296"/>
      <c r="AC196" s="296"/>
      <c r="AD196" s="296"/>
      <c r="AE196" s="296"/>
      <c r="AF196" s="296"/>
      <c r="AG196" s="296"/>
      <c r="AH196" s="296"/>
      <c r="AI196" s="296"/>
      <c r="CA196" s="359" t="str">
        <f t="shared" si="35"/>
        <v/>
      </c>
      <c r="CK196" s="456">
        <f t="shared" si="36"/>
        <v>0</v>
      </c>
    </row>
    <row r="197" spans="1:89" ht="15" customHeight="1" x14ac:dyDescent="0.25">
      <c r="A197" s="62"/>
      <c r="B197" s="112" t="s">
        <v>74</v>
      </c>
      <c r="C197" s="113"/>
      <c r="D197" s="137">
        <f t="shared" si="34"/>
        <v>0</v>
      </c>
      <c r="E197" s="144"/>
      <c r="F197" s="139"/>
      <c r="G197" s="139"/>
      <c r="H197" s="203"/>
      <c r="I197" s="261"/>
      <c r="J197" s="296" t="str">
        <f t="shared" si="37"/>
        <v/>
      </c>
      <c r="K197" s="296"/>
      <c r="L197" s="296"/>
      <c r="M197" s="296"/>
      <c r="N197" s="296"/>
      <c r="O197" s="296"/>
      <c r="P197" s="296"/>
      <c r="Q197" s="296"/>
      <c r="R197" s="296"/>
      <c r="S197" s="296"/>
      <c r="T197" s="296"/>
      <c r="U197" s="296"/>
      <c r="V197" s="296"/>
      <c r="W197" s="296"/>
      <c r="X197" s="296"/>
      <c r="Y197" s="296"/>
      <c r="Z197" s="296"/>
      <c r="AA197" s="296"/>
      <c r="AB197" s="296"/>
      <c r="AC197" s="296"/>
      <c r="AD197" s="296"/>
      <c r="AE197" s="296"/>
      <c r="AF197" s="296"/>
      <c r="AG197" s="296"/>
      <c r="AH197" s="296"/>
      <c r="AI197" s="296"/>
      <c r="CA197" s="359" t="str">
        <f t="shared" si="35"/>
        <v/>
      </c>
      <c r="CK197" s="456">
        <f t="shared" si="36"/>
        <v>0</v>
      </c>
    </row>
    <row r="198" spans="1:89" ht="15" customHeight="1" x14ac:dyDescent="0.25">
      <c r="A198" s="62"/>
      <c r="B198" s="1495" t="s">
        <v>75</v>
      </c>
      <c r="C198" s="1375" t="s">
        <v>76</v>
      </c>
      <c r="D198" s="1492">
        <f t="shared" si="34"/>
        <v>0</v>
      </c>
      <c r="E198" s="1311"/>
      <c r="F198" s="53"/>
      <c r="G198" s="53"/>
      <c r="H198" s="1354"/>
      <c r="I198" s="1396"/>
      <c r="J198" s="296" t="str">
        <f t="shared" si="37"/>
        <v/>
      </c>
      <c r="K198" s="296"/>
      <c r="L198" s="296"/>
      <c r="M198" s="296"/>
      <c r="N198" s="296"/>
      <c r="O198" s="296"/>
      <c r="P198" s="296"/>
      <c r="Q198" s="296"/>
      <c r="R198" s="296"/>
      <c r="S198" s="296"/>
      <c r="T198" s="296"/>
      <c r="U198" s="296"/>
      <c r="V198" s="296"/>
      <c r="W198" s="296"/>
      <c r="X198" s="296"/>
      <c r="Y198" s="296"/>
      <c r="Z198" s="296"/>
      <c r="AA198" s="296"/>
      <c r="AB198" s="296"/>
      <c r="AC198" s="296"/>
      <c r="AD198" s="296"/>
      <c r="AE198" s="296"/>
      <c r="AF198" s="296"/>
      <c r="AG198" s="296"/>
      <c r="AH198" s="296"/>
      <c r="AI198" s="296"/>
      <c r="CA198" s="359" t="str">
        <f t="shared" si="35"/>
        <v/>
      </c>
      <c r="CK198" s="456">
        <f t="shared" si="36"/>
        <v>0</v>
      </c>
    </row>
    <row r="199" spans="1:89" ht="15" customHeight="1" x14ac:dyDescent="0.25">
      <c r="A199" s="62"/>
      <c r="B199" s="173"/>
      <c r="C199" s="207" t="s">
        <v>77</v>
      </c>
      <c r="D199" s="137">
        <f t="shared" si="34"/>
        <v>0</v>
      </c>
      <c r="E199" s="81"/>
      <c r="F199" s="82"/>
      <c r="G199" s="82"/>
      <c r="H199" s="110"/>
      <c r="I199" s="258"/>
      <c r="J199" s="296" t="str">
        <f t="shared" si="37"/>
        <v/>
      </c>
      <c r="K199" s="296"/>
      <c r="L199" s="296"/>
      <c r="M199" s="296"/>
      <c r="N199" s="296"/>
      <c r="O199" s="296"/>
      <c r="P199" s="296"/>
      <c r="Q199" s="296"/>
      <c r="R199" s="296"/>
      <c r="S199" s="296"/>
      <c r="T199" s="296"/>
      <c r="U199" s="296"/>
      <c r="V199" s="296"/>
      <c r="W199" s="296"/>
      <c r="X199" s="296"/>
      <c r="Y199" s="296"/>
      <c r="Z199" s="296"/>
      <c r="AA199" s="296"/>
      <c r="AB199" s="296"/>
      <c r="AC199" s="296"/>
      <c r="AD199" s="296"/>
      <c r="AE199" s="296"/>
      <c r="AF199" s="296"/>
      <c r="AG199" s="296"/>
      <c r="AH199" s="296"/>
      <c r="AI199" s="296"/>
      <c r="CA199" s="359" t="str">
        <f t="shared" si="35"/>
        <v/>
      </c>
      <c r="CK199" s="456">
        <f t="shared" si="36"/>
        <v>0</v>
      </c>
    </row>
    <row r="200" spans="1:89" ht="15" customHeight="1" x14ac:dyDescent="0.25">
      <c r="A200" s="62"/>
      <c r="B200" s="130"/>
      <c r="C200" s="209" t="s">
        <v>78</v>
      </c>
      <c r="D200" s="137">
        <f t="shared" si="34"/>
        <v>0</v>
      </c>
      <c r="E200" s="144"/>
      <c r="F200" s="139"/>
      <c r="G200" s="139"/>
      <c r="H200" s="203"/>
      <c r="I200" s="261"/>
      <c r="J200" s="296" t="str">
        <f t="shared" si="37"/>
        <v/>
      </c>
      <c r="K200" s="296"/>
      <c r="L200" s="296"/>
      <c r="M200" s="296"/>
      <c r="N200" s="296"/>
      <c r="O200" s="296"/>
      <c r="P200" s="296"/>
      <c r="Q200" s="296"/>
      <c r="R200" s="296"/>
      <c r="S200" s="296"/>
      <c r="T200" s="296"/>
      <c r="U200" s="296"/>
      <c r="V200" s="296"/>
      <c r="W200" s="296"/>
      <c r="X200" s="296"/>
      <c r="Y200" s="296"/>
      <c r="Z200" s="296"/>
      <c r="AA200" s="296"/>
      <c r="AB200" s="296"/>
      <c r="AC200" s="296"/>
      <c r="AD200" s="296"/>
      <c r="AE200" s="296"/>
      <c r="AF200" s="296"/>
      <c r="AG200" s="296"/>
      <c r="AH200" s="296"/>
      <c r="AI200" s="296"/>
      <c r="CA200" s="359" t="str">
        <f t="shared" si="35"/>
        <v/>
      </c>
      <c r="CK200" s="456">
        <f t="shared" si="36"/>
        <v>0</v>
      </c>
    </row>
    <row r="201" spans="1:89" ht="15" customHeight="1" x14ac:dyDescent="0.25">
      <c r="A201" s="62"/>
      <c r="B201" s="1377" t="s">
        <v>81</v>
      </c>
      <c r="C201" s="1378"/>
      <c r="D201" s="1348">
        <f t="shared" si="34"/>
        <v>0</v>
      </c>
      <c r="E201" s="1311"/>
      <c r="F201" s="53"/>
      <c r="G201" s="53"/>
      <c r="H201" s="1400"/>
      <c r="I201" s="1396"/>
      <c r="J201" s="296" t="str">
        <f t="shared" si="37"/>
        <v/>
      </c>
      <c r="K201" s="296"/>
      <c r="L201" s="296"/>
      <c r="M201" s="296"/>
      <c r="N201" s="296"/>
      <c r="O201" s="296"/>
      <c r="P201" s="296"/>
      <c r="Q201" s="296"/>
      <c r="R201" s="296"/>
      <c r="S201" s="296"/>
      <c r="T201" s="296"/>
      <c r="U201" s="296"/>
      <c r="V201" s="296"/>
      <c r="W201" s="296"/>
      <c r="X201" s="296"/>
      <c r="Y201" s="296"/>
      <c r="Z201" s="296"/>
      <c r="AA201" s="296"/>
      <c r="AB201" s="296"/>
      <c r="AC201" s="296"/>
      <c r="AD201" s="296"/>
      <c r="AE201" s="296"/>
      <c r="AF201" s="296"/>
      <c r="AG201" s="296"/>
      <c r="AH201" s="296"/>
      <c r="AI201" s="296"/>
      <c r="CA201" s="359" t="str">
        <f t="shared" si="35"/>
        <v/>
      </c>
      <c r="CK201" s="456">
        <f t="shared" si="36"/>
        <v>0</v>
      </c>
    </row>
    <row r="202" spans="1:89" ht="15" customHeight="1" x14ac:dyDescent="0.25">
      <c r="A202" s="62"/>
      <c r="B202" s="223" t="s">
        <v>82</v>
      </c>
      <c r="C202" s="224"/>
      <c r="D202" s="89">
        <f t="shared" si="34"/>
        <v>0</v>
      </c>
      <c r="E202" s="90"/>
      <c r="F202" s="91"/>
      <c r="G202" s="91"/>
      <c r="H202" s="272"/>
      <c r="I202" s="259"/>
      <c r="J202" s="296" t="str">
        <f t="shared" si="37"/>
        <v/>
      </c>
      <c r="K202" s="296"/>
      <c r="L202" s="296"/>
      <c r="M202" s="296"/>
      <c r="N202" s="296"/>
      <c r="O202" s="296"/>
      <c r="P202" s="296"/>
      <c r="Q202" s="296"/>
      <c r="R202" s="296"/>
      <c r="S202" s="296"/>
      <c r="T202" s="296"/>
      <c r="U202" s="296"/>
      <c r="V202" s="296"/>
      <c r="W202" s="296"/>
      <c r="X202" s="296"/>
      <c r="Y202" s="296"/>
      <c r="Z202" s="296"/>
      <c r="AA202" s="296"/>
      <c r="AB202" s="296"/>
      <c r="AC202" s="296"/>
      <c r="AD202" s="296"/>
      <c r="AE202" s="296"/>
      <c r="AF202" s="296"/>
      <c r="AG202" s="296"/>
      <c r="AH202" s="296"/>
      <c r="AI202" s="296"/>
      <c r="CA202" s="359" t="str">
        <f t="shared" si="35"/>
        <v/>
      </c>
      <c r="CK202" s="456">
        <f t="shared" si="36"/>
        <v>0</v>
      </c>
    </row>
    <row r="203" spans="1:89" ht="15" customHeight="1" x14ac:dyDescent="0.25">
      <c r="A203" s="87"/>
      <c r="B203" s="1524" t="s">
        <v>4</v>
      </c>
      <c r="C203" s="1470"/>
      <c r="D203" s="1513">
        <f t="shared" si="34"/>
        <v>0</v>
      </c>
      <c r="E203" s="1515">
        <f>SUM(E171:E202)</f>
        <v>0</v>
      </c>
      <c r="F203" s="1387">
        <f>SUM(F171:F202)</f>
        <v>0</v>
      </c>
      <c r="G203" s="1387">
        <f>SUM(G171:G202)</f>
        <v>0</v>
      </c>
      <c r="H203" s="1471">
        <f>SUM(H171:H202)</f>
        <v>0</v>
      </c>
      <c r="I203" s="1472">
        <f>SUM(I171:I202)</f>
        <v>0</v>
      </c>
      <c r="J203" s="399"/>
      <c r="K203" s="296"/>
      <c r="L203" s="296"/>
      <c r="M203" s="296"/>
      <c r="N203" s="296"/>
      <c r="O203" s="296"/>
      <c r="P203" s="296"/>
      <c r="Q203" s="296"/>
      <c r="R203" s="296"/>
      <c r="S203" s="296"/>
      <c r="T203" s="296"/>
      <c r="U203" s="296"/>
      <c r="V203" s="296"/>
      <c r="W203" s="296"/>
      <c r="X203" s="296"/>
      <c r="Y203" s="296"/>
      <c r="Z203" s="296"/>
      <c r="AA203" s="296"/>
      <c r="AB203" s="296"/>
      <c r="AC203" s="296"/>
      <c r="AD203" s="296"/>
      <c r="AE203" s="296"/>
      <c r="AF203" s="296"/>
      <c r="AG203" s="296"/>
      <c r="AH203" s="296"/>
      <c r="AI203" s="296"/>
    </row>
    <row r="204" spans="1:89" ht="18" customHeight="1" x14ac:dyDescent="0.25">
      <c r="A204" s="501" t="s">
        <v>208</v>
      </c>
      <c r="B204" s="414"/>
      <c r="C204" s="414"/>
      <c r="D204" s="414"/>
      <c r="E204" s="414"/>
      <c r="F204" s="1408"/>
      <c r="G204" s="1408" t="s">
        <v>209</v>
      </c>
      <c r="H204" s="1505"/>
      <c r="I204" s="1505"/>
      <c r="J204" s="400"/>
      <c r="K204" s="400"/>
      <c r="L204" s="400"/>
      <c r="M204" s="400"/>
      <c r="N204" s="400"/>
      <c r="O204" s="400"/>
      <c r="P204" s="400"/>
      <c r="Q204" s="400"/>
      <c r="R204" s="400"/>
      <c r="S204" s="400"/>
      <c r="T204" s="400"/>
      <c r="U204" s="400"/>
      <c r="V204" s="400"/>
      <c r="W204" s="400"/>
      <c r="X204" s="400"/>
      <c r="Y204" s="508"/>
      <c r="Z204" s="508"/>
      <c r="AA204" s="508"/>
      <c r="AB204" s="508"/>
      <c r="AC204" s="508"/>
      <c r="AD204" s="508"/>
      <c r="AE204" s="508"/>
      <c r="AF204" s="508"/>
      <c r="AG204" s="508"/>
      <c r="AH204" s="508"/>
      <c r="AI204" s="281"/>
    </row>
    <row r="205" spans="1:89" x14ac:dyDescent="0.25">
      <c r="A205" s="1506" t="s">
        <v>210</v>
      </c>
      <c r="B205" s="1507" t="s">
        <v>211</v>
      </c>
      <c r="C205" s="1508" t="s">
        <v>4</v>
      </c>
      <c r="D205" s="512"/>
      <c r="E205" s="1502"/>
      <c r="F205" s="1316" t="s">
        <v>212</v>
      </c>
      <c r="G205" s="1317"/>
      <c r="H205" s="1317"/>
      <c r="I205" s="1317"/>
      <c r="J205" s="1317"/>
      <c r="K205" s="1317"/>
      <c r="L205" s="1317"/>
      <c r="M205" s="1317"/>
      <c r="N205" s="1317"/>
      <c r="O205" s="1317"/>
      <c r="P205" s="1317"/>
      <c r="Q205" s="1317"/>
      <c r="R205" s="1317"/>
      <c r="S205" s="1317"/>
      <c r="T205" s="1317"/>
      <c r="U205" s="1317"/>
      <c r="V205" s="1317"/>
      <c r="W205" s="1317"/>
      <c r="X205" s="1317"/>
      <c r="Y205" s="1317"/>
      <c r="Z205" s="1317"/>
      <c r="AA205" s="1317"/>
      <c r="AB205" s="1317"/>
      <c r="AC205" s="1317"/>
      <c r="AD205" s="1317"/>
      <c r="AE205" s="1317"/>
      <c r="AF205" s="1317"/>
      <c r="AG205" s="1477"/>
      <c r="AH205" s="1478" t="s">
        <v>213</v>
      </c>
      <c r="AI205" s="515"/>
    </row>
    <row r="206" spans="1:89" x14ac:dyDescent="0.25">
      <c r="A206" s="1506"/>
      <c r="B206" s="516"/>
      <c r="C206" s="517"/>
      <c r="D206" s="518"/>
      <c r="E206" s="422"/>
      <c r="F206" s="1316" t="s">
        <v>21</v>
      </c>
      <c r="G206" s="1318"/>
      <c r="H206" s="1319" t="s">
        <v>22</v>
      </c>
      <c r="I206" s="1441"/>
      <c r="J206" s="1319" t="s">
        <v>23</v>
      </c>
      <c r="K206" s="1441"/>
      <c r="L206" s="1319" t="s">
        <v>24</v>
      </c>
      <c r="M206" s="1441"/>
      <c r="N206" s="1319" t="s">
        <v>25</v>
      </c>
      <c r="O206" s="1441"/>
      <c r="P206" s="1319" t="s">
        <v>26</v>
      </c>
      <c r="Q206" s="1441"/>
      <c r="R206" s="1319" t="s">
        <v>27</v>
      </c>
      <c r="S206" s="1441"/>
      <c r="T206" s="1319" t="s">
        <v>28</v>
      </c>
      <c r="U206" s="1441"/>
      <c r="V206" s="1319" t="s">
        <v>29</v>
      </c>
      <c r="W206" s="1441"/>
      <c r="X206" s="1319" t="s">
        <v>30</v>
      </c>
      <c r="Y206" s="1441"/>
      <c r="Z206" s="1319" t="s">
        <v>31</v>
      </c>
      <c r="AA206" s="1441"/>
      <c r="AB206" s="1319" t="s">
        <v>32</v>
      </c>
      <c r="AC206" s="1441"/>
      <c r="AD206" s="1319" t="s">
        <v>33</v>
      </c>
      <c r="AE206" s="1441"/>
      <c r="AF206" s="1319" t="s">
        <v>214</v>
      </c>
      <c r="AG206" s="1321"/>
      <c r="AH206" s="519"/>
    </row>
    <row r="207" spans="1:89" x14ac:dyDescent="0.25">
      <c r="A207" s="1506"/>
      <c r="B207" s="520"/>
      <c r="C207" s="1509" t="s">
        <v>215</v>
      </c>
      <c r="D207" s="1332" t="s">
        <v>53</v>
      </c>
      <c r="E207" s="1442" t="s">
        <v>52</v>
      </c>
      <c r="F207" s="1510" t="s">
        <v>53</v>
      </c>
      <c r="G207" s="1442" t="s">
        <v>52</v>
      </c>
      <c r="H207" s="1510" t="s">
        <v>53</v>
      </c>
      <c r="I207" s="1442" t="s">
        <v>52</v>
      </c>
      <c r="J207" s="1510" t="s">
        <v>53</v>
      </c>
      <c r="K207" s="1442" t="s">
        <v>52</v>
      </c>
      <c r="L207" s="1510" t="s">
        <v>53</v>
      </c>
      <c r="M207" s="1442" t="s">
        <v>52</v>
      </c>
      <c r="N207" s="1510" t="s">
        <v>53</v>
      </c>
      <c r="O207" s="1442" t="s">
        <v>52</v>
      </c>
      <c r="P207" s="1510" t="s">
        <v>53</v>
      </c>
      <c r="Q207" s="1442" t="s">
        <v>52</v>
      </c>
      <c r="R207" s="1510" t="s">
        <v>53</v>
      </c>
      <c r="S207" s="1442" t="s">
        <v>52</v>
      </c>
      <c r="T207" s="1510" t="s">
        <v>53</v>
      </c>
      <c r="U207" s="1442" t="s">
        <v>52</v>
      </c>
      <c r="V207" s="1510" t="s">
        <v>53</v>
      </c>
      <c r="W207" s="1442" t="s">
        <v>52</v>
      </c>
      <c r="X207" s="1510" t="s">
        <v>53</v>
      </c>
      <c r="Y207" s="1442" t="s">
        <v>52</v>
      </c>
      <c r="Z207" s="1510" t="s">
        <v>53</v>
      </c>
      <c r="AA207" s="1442" t="s">
        <v>52</v>
      </c>
      <c r="AB207" s="1510" t="s">
        <v>53</v>
      </c>
      <c r="AC207" s="1442" t="s">
        <v>52</v>
      </c>
      <c r="AD207" s="1510" t="s">
        <v>53</v>
      </c>
      <c r="AE207" s="1442" t="s">
        <v>52</v>
      </c>
      <c r="AF207" s="1510" t="s">
        <v>53</v>
      </c>
      <c r="AG207" s="1480" t="s">
        <v>52</v>
      </c>
      <c r="AH207" s="524"/>
    </row>
    <row r="208" spans="1:89" ht="15" customHeight="1" x14ac:dyDescent="0.25">
      <c r="A208" s="1481" t="s">
        <v>116</v>
      </c>
      <c r="B208" s="1307" t="s">
        <v>216</v>
      </c>
      <c r="C208" s="1525">
        <f>SUM(D208:E208)</f>
        <v>0</v>
      </c>
      <c r="D208" s="528">
        <f t="shared" ref="D208:E215" si="38">+F208+H208+J208+L208+N208+P208+R208+T208+V208+X208+Z208+AB208+AD208+AF208</f>
        <v>0</v>
      </c>
      <c r="E208" s="529">
        <f t="shared" si="38"/>
        <v>0</v>
      </c>
      <c r="F208" s="81"/>
      <c r="G208" s="83"/>
      <c r="H208" s="81"/>
      <c r="I208" s="83"/>
      <c r="J208" s="81"/>
      <c r="K208" s="83"/>
      <c r="L208" s="81"/>
      <c r="M208" s="83"/>
      <c r="N208" s="81"/>
      <c r="O208" s="83"/>
      <c r="P208" s="81"/>
      <c r="Q208" s="83"/>
      <c r="R208" s="81"/>
      <c r="S208" s="83"/>
      <c r="T208" s="81"/>
      <c r="U208" s="83"/>
      <c r="V208" s="81"/>
      <c r="W208" s="83"/>
      <c r="X208" s="81"/>
      <c r="Y208" s="83"/>
      <c r="Z208" s="81"/>
      <c r="AA208" s="83"/>
      <c r="AB208" s="81"/>
      <c r="AC208" s="83"/>
      <c r="AD208" s="81"/>
      <c r="AE208" s="83"/>
      <c r="AF208" s="81"/>
      <c r="AG208" s="74"/>
      <c r="AH208" s="86"/>
      <c r="AI208" s="314" t="str">
        <f t="shared" ref="AI208:AI214" si="39">$CA208</f>
        <v/>
      </c>
      <c r="CA208" s="58" t="str">
        <f>IF(AND($C208&lt;&gt;0,AH208=""),"* No olvide ingresar la variable "&amp;AH$205&amp;""&amp;" (Digite CERO si no tiene). ",IF(AH208&gt;$C208,"* La variable Beneficiarios no puede superar el Total Ambos Sexos. ",""))</f>
        <v/>
      </c>
      <c r="CK208" s="60">
        <f t="shared" ref="CK208:CK215" si="40">IF(AND($C208&lt;&gt;0,AH208=""),1,IF(AH208&gt;$C208,1,0))</f>
        <v>0</v>
      </c>
    </row>
    <row r="209" spans="1:89" ht="15" customHeight="1" x14ac:dyDescent="0.25">
      <c r="A209" s="530"/>
      <c r="B209" s="531" t="s">
        <v>217</v>
      </c>
      <c r="C209" s="1483">
        <f t="shared" ref="C209:C214" si="41">SUM(D209:E209)</f>
        <v>0</v>
      </c>
      <c r="D209" s="533">
        <f t="shared" si="38"/>
        <v>0</v>
      </c>
      <c r="E209" s="534">
        <f t="shared" si="38"/>
        <v>0</v>
      </c>
      <c r="F209" s="144"/>
      <c r="G209" s="204"/>
      <c r="H209" s="144"/>
      <c r="I209" s="204"/>
      <c r="J209" s="144"/>
      <c r="K209" s="204"/>
      <c r="L209" s="144"/>
      <c r="M209" s="204"/>
      <c r="N209" s="144"/>
      <c r="O209" s="204"/>
      <c r="P209" s="144"/>
      <c r="Q209" s="204"/>
      <c r="R209" s="144"/>
      <c r="S209" s="204"/>
      <c r="T209" s="144"/>
      <c r="U209" s="204"/>
      <c r="V209" s="144"/>
      <c r="W209" s="204"/>
      <c r="X209" s="144"/>
      <c r="Y209" s="204"/>
      <c r="Z209" s="144"/>
      <c r="AA209" s="204"/>
      <c r="AB209" s="144"/>
      <c r="AC209" s="204"/>
      <c r="AD209" s="144"/>
      <c r="AE209" s="204"/>
      <c r="AF209" s="144"/>
      <c r="AG209" s="142"/>
      <c r="AH209" s="145"/>
      <c r="AI209" s="314" t="str">
        <f t="shared" si="39"/>
        <v/>
      </c>
      <c r="CA209" s="58" t="str">
        <f t="shared" ref="CA209:CA215" si="42">IF(AND($C209&lt;&gt;0,AH209=""),"* No olvide ingresar la variable "&amp;AH$205&amp;""&amp;" (Digite CERO si no tiene).  ",IF(AH209&gt;$C209,"* La variable Beneficiarios no puede superar el Total Ambos Sexos. ",""))</f>
        <v/>
      </c>
      <c r="CK209" s="60">
        <f t="shared" si="40"/>
        <v>0</v>
      </c>
    </row>
    <row r="210" spans="1:89" ht="15" customHeight="1" x14ac:dyDescent="0.25">
      <c r="A210" s="530"/>
      <c r="B210" s="70" t="s">
        <v>218</v>
      </c>
      <c r="C210" s="1483">
        <f t="shared" si="41"/>
        <v>0</v>
      </c>
      <c r="D210" s="533">
        <f t="shared" si="38"/>
        <v>0</v>
      </c>
      <c r="E210" s="534">
        <f t="shared" si="38"/>
        <v>0</v>
      </c>
      <c r="F210" s="144"/>
      <c r="G210" s="204"/>
      <c r="H210" s="144"/>
      <c r="I210" s="204"/>
      <c r="J210" s="144"/>
      <c r="K210" s="204"/>
      <c r="L210" s="144"/>
      <c r="M210" s="204"/>
      <c r="N210" s="144"/>
      <c r="O210" s="204"/>
      <c r="P210" s="144"/>
      <c r="Q210" s="204"/>
      <c r="R210" s="144"/>
      <c r="S210" s="204"/>
      <c r="T210" s="144"/>
      <c r="U210" s="204"/>
      <c r="V210" s="144"/>
      <c r="W210" s="204"/>
      <c r="X210" s="144"/>
      <c r="Y210" s="204"/>
      <c r="Z210" s="144"/>
      <c r="AA210" s="204"/>
      <c r="AB210" s="144"/>
      <c r="AC210" s="204"/>
      <c r="AD210" s="144"/>
      <c r="AE210" s="204"/>
      <c r="AF210" s="144"/>
      <c r="AG210" s="142"/>
      <c r="AH210" s="145"/>
      <c r="AI210" s="314" t="str">
        <f t="shared" si="39"/>
        <v/>
      </c>
      <c r="CA210" s="58" t="str">
        <f t="shared" si="42"/>
        <v/>
      </c>
      <c r="CK210" s="60">
        <f t="shared" si="40"/>
        <v>0</v>
      </c>
    </row>
    <row r="211" spans="1:89" ht="15" customHeight="1" x14ac:dyDescent="0.25">
      <c r="A211" s="530"/>
      <c r="B211" s="535" t="s">
        <v>219</v>
      </c>
      <c r="C211" s="1483">
        <f t="shared" si="41"/>
        <v>0</v>
      </c>
      <c r="D211" s="533">
        <f t="shared" si="38"/>
        <v>0</v>
      </c>
      <c r="E211" s="534">
        <f t="shared" si="38"/>
        <v>0</v>
      </c>
      <c r="F211" s="144"/>
      <c r="G211" s="204"/>
      <c r="H211" s="144"/>
      <c r="I211" s="204"/>
      <c r="J211" s="144"/>
      <c r="K211" s="204"/>
      <c r="L211" s="144"/>
      <c r="M211" s="204"/>
      <c r="N211" s="144"/>
      <c r="O211" s="204"/>
      <c r="P211" s="144"/>
      <c r="Q211" s="204"/>
      <c r="R211" s="144"/>
      <c r="S211" s="204"/>
      <c r="T211" s="144"/>
      <c r="U211" s="204"/>
      <c r="V211" s="144"/>
      <c r="W211" s="204"/>
      <c r="X211" s="144"/>
      <c r="Y211" s="204"/>
      <c r="Z211" s="144"/>
      <c r="AA211" s="204"/>
      <c r="AB211" s="144"/>
      <c r="AC211" s="204"/>
      <c r="AD211" s="144"/>
      <c r="AE211" s="204"/>
      <c r="AF211" s="144"/>
      <c r="AG211" s="142"/>
      <c r="AH211" s="145"/>
      <c r="AI211" s="314" t="str">
        <f t="shared" si="39"/>
        <v/>
      </c>
      <c r="CA211" s="58" t="str">
        <f t="shared" si="42"/>
        <v/>
      </c>
      <c r="CK211" s="60">
        <f t="shared" si="40"/>
        <v>0</v>
      </c>
    </row>
    <row r="212" spans="1:89" ht="15" customHeight="1" x14ac:dyDescent="0.25">
      <c r="A212" s="530"/>
      <c r="B212" s="531" t="s">
        <v>220</v>
      </c>
      <c r="C212" s="536">
        <f t="shared" si="41"/>
        <v>0</v>
      </c>
      <c r="D212" s="528">
        <f t="shared" si="38"/>
        <v>0</v>
      </c>
      <c r="E212" s="529">
        <f t="shared" si="38"/>
        <v>0</v>
      </c>
      <c r="F212" s="81"/>
      <c r="G212" s="83"/>
      <c r="H212" s="81"/>
      <c r="I212" s="83"/>
      <c r="J212" s="81"/>
      <c r="K212" s="83"/>
      <c r="L212" s="81"/>
      <c r="M212" s="83"/>
      <c r="N212" s="81"/>
      <c r="O212" s="83"/>
      <c r="P212" s="81"/>
      <c r="Q212" s="83"/>
      <c r="R212" s="81"/>
      <c r="S212" s="83"/>
      <c r="T212" s="81"/>
      <c r="U212" s="83"/>
      <c r="V212" s="81"/>
      <c r="W212" s="83"/>
      <c r="X212" s="81"/>
      <c r="Y212" s="83"/>
      <c r="Z212" s="81"/>
      <c r="AA212" s="83"/>
      <c r="AB212" s="81"/>
      <c r="AC212" s="83"/>
      <c r="AD212" s="81"/>
      <c r="AE212" s="83"/>
      <c r="AF212" s="81"/>
      <c r="AG212" s="74"/>
      <c r="AH212" s="258"/>
      <c r="AI212" s="314" t="str">
        <f t="shared" si="39"/>
        <v/>
      </c>
      <c r="CA212" s="58" t="str">
        <f t="shared" si="42"/>
        <v/>
      </c>
      <c r="CK212" s="60">
        <f t="shared" si="40"/>
        <v>0</v>
      </c>
    </row>
    <row r="213" spans="1:89" ht="15" customHeight="1" x14ac:dyDescent="0.25">
      <c r="A213" s="537"/>
      <c r="B213" s="538" t="s">
        <v>221</v>
      </c>
      <c r="C213" s="536">
        <f t="shared" si="41"/>
        <v>0</v>
      </c>
      <c r="D213" s="528">
        <f t="shared" si="38"/>
        <v>0</v>
      </c>
      <c r="E213" s="529">
        <f t="shared" si="38"/>
        <v>0</v>
      </c>
      <c r="F213" s="115"/>
      <c r="G213" s="122"/>
      <c r="H213" s="115"/>
      <c r="I213" s="122"/>
      <c r="J213" s="115"/>
      <c r="K213" s="122"/>
      <c r="L213" s="115"/>
      <c r="M213" s="122"/>
      <c r="N213" s="115"/>
      <c r="O213" s="122"/>
      <c r="P213" s="115"/>
      <c r="Q213" s="122"/>
      <c r="R213" s="115"/>
      <c r="S213" s="122"/>
      <c r="T213" s="115"/>
      <c r="U213" s="122"/>
      <c r="V213" s="115"/>
      <c r="W213" s="122"/>
      <c r="X213" s="115"/>
      <c r="Y213" s="122"/>
      <c r="Z213" s="115"/>
      <c r="AA213" s="122"/>
      <c r="AB213" s="115"/>
      <c r="AC213" s="122"/>
      <c r="AD213" s="115"/>
      <c r="AE213" s="122"/>
      <c r="AF213" s="115"/>
      <c r="AG213" s="121"/>
      <c r="AH213" s="264"/>
      <c r="AI213" s="314" t="str">
        <f t="shared" si="39"/>
        <v/>
      </c>
      <c r="CA213" s="58" t="str">
        <f t="shared" si="42"/>
        <v/>
      </c>
      <c r="CK213" s="60">
        <f t="shared" si="40"/>
        <v>0</v>
      </c>
    </row>
    <row r="214" spans="1:89" ht="15" customHeight="1" x14ac:dyDescent="0.25">
      <c r="A214" s="1512" t="s">
        <v>222</v>
      </c>
      <c r="B214" s="1307" t="s">
        <v>223</v>
      </c>
      <c r="C214" s="1308">
        <f t="shared" si="41"/>
        <v>0</v>
      </c>
      <c r="D214" s="1309">
        <f t="shared" si="38"/>
        <v>0</v>
      </c>
      <c r="E214" s="1310">
        <f t="shared" si="38"/>
        <v>0</v>
      </c>
      <c r="F214" s="1311"/>
      <c r="G214" s="54"/>
      <c r="H214" s="1311"/>
      <c r="I214" s="54"/>
      <c r="J214" s="1311"/>
      <c r="K214" s="54"/>
      <c r="L214" s="1311"/>
      <c r="M214" s="54"/>
      <c r="N214" s="1311"/>
      <c r="O214" s="54"/>
      <c r="P214" s="1311"/>
      <c r="Q214" s="54"/>
      <c r="R214" s="1311"/>
      <c r="S214" s="54"/>
      <c r="T214" s="1311"/>
      <c r="U214" s="54"/>
      <c r="V214" s="1311"/>
      <c r="W214" s="54"/>
      <c r="X214" s="1311"/>
      <c r="Y214" s="54"/>
      <c r="Z214" s="1311"/>
      <c r="AA214" s="54"/>
      <c r="AB214" s="1311"/>
      <c r="AC214" s="54"/>
      <c r="AD214" s="1311"/>
      <c r="AE214" s="54"/>
      <c r="AF214" s="1311"/>
      <c r="AG214" s="65"/>
      <c r="AH214" s="1312"/>
      <c r="AI214" s="314" t="str">
        <f t="shared" si="39"/>
        <v/>
      </c>
      <c r="CA214" s="58" t="str">
        <f t="shared" si="42"/>
        <v/>
      </c>
      <c r="CK214" s="60">
        <f t="shared" si="40"/>
        <v>0</v>
      </c>
    </row>
    <row r="215" spans="1:89" x14ac:dyDescent="0.25">
      <c r="A215" s="1512"/>
      <c r="B215" s="538" t="s">
        <v>224</v>
      </c>
      <c r="C215" s="543">
        <f>SUM(D215:E215)</f>
        <v>0</v>
      </c>
      <c r="D215" s="544">
        <f t="shared" si="38"/>
        <v>0</v>
      </c>
      <c r="E215" s="545">
        <f t="shared" si="38"/>
        <v>0</v>
      </c>
      <c r="F215" s="115"/>
      <c r="G215" s="122"/>
      <c r="H215" s="115"/>
      <c r="I215" s="122"/>
      <c r="J215" s="115"/>
      <c r="K215" s="122"/>
      <c r="L215" s="115"/>
      <c r="M215" s="122"/>
      <c r="N215" s="115"/>
      <c r="O215" s="122"/>
      <c r="P215" s="115"/>
      <c r="Q215" s="122"/>
      <c r="R215" s="115"/>
      <c r="S215" s="122"/>
      <c r="T215" s="115"/>
      <c r="U215" s="122"/>
      <c r="V215" s="115"/>
      <c r="W215" s="122"/>
      <c r="X215" s="115"/>
      <c r="Y215" s="122"/>
      <c r="Z215" s="115"/>
      <c r="AA215" s="122"/>
      <c r="AB215" s="115"/>
      <c r="AC215" s="122"/>
      <c r="AD215" s="115"/>
      <c r="AE215" s="122"/>
      <c r="AF215" s="115"/>
      <c r="AG215" s="121"/>
      <c r="AH215" s="117"/>
      <c r="AI215" s="314" t="str">
        <f>$CA215</f>
        <v/>
      </c>
      <c r="CA215" s="58" t="str">
        <f t="shared" si="42"/>
        <v/>
      </c>
      <c r="CK215" s="60">
        <f t="shared" si="40"/>
        <v>0</v>
      </c>
    </row>
    <row r="249" spans="1:2" hidden="1" x14ac:dyDescent="0.25">
      <c r="A249" s="546">
        <f>SUM(D11:D52,D56:D96,D101:D103,D107:D109,D111:D112,D116:E118,D122:D130,B133:D133,B137:B139,B143:B144,B148:F149,D153:D168,D171:D202,C208:C215)</f>
        <v>140</v>
      </c>
      <c r="B249" s="546">
        <f>SUM(CK11:CR215)</f>
        <v>0</v>
      </c>
    </row>
  </sheetData>
  <mergeCells count="161">
    <mergeCell ref="AB206:AC206"/>
    <mergeCell ref="AD206:AE206"/>
    <mergeCell ref="AF206:AG206"/>
    <mergeCell ref="A208:A213"/>
    <mergeCell ref="A214:A215"/>
    <mergeCell ref="P206:Q206"/>
    <mergeCell ref="R206:S206"/>
    <mergeCell ref="T206:U206"/>
    <mergeCell ref="V206:W206"/>
    <mergeCell ref="X206:Y206"/>
    <mergeCell ref="Z206:AA206"/>
    <mergeCell ref="A205:A207"/>
    <mergeCell ref="B205:B207"/>
    <mergeCell ref="C205:E206"/>
    <mergeCell ref="F205:AG205"/>
    <mergeCell ref="AH205:AH207"/>
    <mergeCell ref="F206:G206"/>
    <mergeCell ref="H206:I206"/>
    <mergeCell ref="J206:K206"/>
    <mergeCell ref="L206:M206"/>
    <mergeCell ref="N206:O206"/>
    <mergeCell ref="B196:C196"/>
    <mergeCell ref="B197:C197"/>
    <mergeCell ref="B198:B200"/>
    <mergeCell ref="B201:C201"/>
    <mergeCell ref="B202:C202"/>
    <mergeCell ref="B203:C203"/>
    <mergeCell ref="B185:B187"/>
    <mergeCell ref="B188:B190"/>
    <mergeCell ref="B191:C191"/>
    <mergeCell ref="B192:B193"/>
    <mergeCell ref="B194:C194"/>
    <mergeCell ref="B195:C195"/>
    <mergeCell ref="B179:C179"/>
    <mergeCell ref="B180:C180"/>
    <mergeCell ref="B181:C181"/>
    <mergeCell ref="B182:C182"/>
    <mergeCell ref="B183:C183"/>
    <mergeCell ref="B184:C184"/>
    <mergeCell ref="Q151:R151"/>
    <mergeCell ref="A153:B160"/>
    <mergeCell ref="A161:B168"/>
    <mergeCell ref="A170:C170"/>
    <mergeCell ref="A171:A203"/>
    <mergeCell ref="B171:C171"/>
    <mergeCell ref="B172:B175"/>
    <mergeCell ref="B176:C176"/>
    <mergeCell ref="B177:C177"/>
    <mergeCell ref="B178:C178"/>
    <mergeCell ref="A146:A147"/>
    <mergeCell ref="B146:B147"/>
    <mergeCell ref="C146:F146"/>
    <mergeCell ref="G146:G147"/>
    <mergeCell ref="H146:H147"/>
    <mergeCell ref="A151:C152"/>
    <mergeCell ref="D151:D152"/>
    <mergeCell ref="E151:P151"/>
    <mergeCell ref="A122:B124"/>
    <mergeCell ref="A125:B127"/>
    <mergeCell ref="A128:B130"/>
    <mergeCell ref="A135:A136"/>
    <mergeCell ref="B135:I135"/>
    <mergeCell ref="A141:A142"/>
    <mergeCell ref="B141:B142"/>
    <mergeCell ref="C141:M141"/>
    <mergeCell ref="W114:W115"/>
    <mergeCell ref="A116:C116"/>
    <mergeCell ref="A117:C117"/>
    <mergeCell ref="A118:C118"/>
    <mergeCell ref="A120:C121"/>
    <mergeCell ref="D120:D121"/>
    <mergeCell ref="E120:J120"/>
    <mergeCell ref="K120:L120"/>
    <mergeCell ref="A114:C115"/>
    <mergeCell ref="D114:D115"/>
    <mergeCell ref="E114:E115"/>
    <mergeCell ref="F114:G114"/>
    <mergeCell ref="H114:U114"/>
    <mergeCell ref="V114:V115"/>
    <mergeCell ref="H105:H106"/>
    <mergeCell ref="A107:C107"/>
    <mergeCell ref="A108:C108"/>
    <mergeCell ref="A109:C109"/>
    <mergeCell ref="A111:C111"/>
    <mergeCell ref="A112:C112"/>
    <mergeCell ref="A101:C101"/>
    <mergeCell ref="E101:F101"/>
    <mergeCell ref="A102:C102"/>
    <mergeCell ref="E102:F102"/>
    <mergeCell ref="A103:C103"/>
    <mergeCell ref="A105:C106"/>
    <mergeCell ref="D105:D106"/>
    <mergeCell ref="E105:G105"/>
    <mergeCell ref="B91:C91"/>
    <mergeCell ref="B92:B95"/>
    <mergeCell ref="B96:B97"/>
    <mergeCell ref="B98:C98"/>
    <mergeCell ref="A100:C100"/>
    <mergeCell ref="E100:F100"/>
    <mergeCell ref="B81:C81"/>
    <mergeCell ref="B82:C82"/>
    <mergeCell ref="B83:C83"/>
    <mergeCell ref="B84:C84"/>
    <mergeCell ref="B85:B89"/>
    <mergeCell ref="B90:C90"/>
    <mergeCell ref="B69:B70"/>
    <mergeCell ref="B71:C71"/>
    <mergeCell ref="B72:B74"/>
    <mergeCell ref="B75:B77"/>
    <mergeCell ref="B78:C78"/>
    <mergeCell ref="B79:B80"/>
    <mergeCell ref="A56:A98"/>
    <mergeCell ref="B56:C56"/>
    <mergeCell ref="B57:B60"/>
    <mergeCell ref="B61:C61"/>
    <mergeCell ref="B62:C62"/>
    <mergeCell ref="B63:C63"/>
    <mergeCell ref="B64:C64"/>
    <mergeCell ref="B65:B66"/>
    <mergeCell ref="B67:C67"/>
    <mergeCell ref="B68:C68"/>
    <mergeCell ref="B45:C45"/>
    <mergeCell ref="B46:C46"/>
    <mergeCell ref="B47:B50"/>
    <mergeCell ref="B51:B52"/>
    <mergeCell ref="B53:C53"/>
    <mergeCell ref="A55:C55"/>
    <mergeCell ref="B34:B35"/>
    <mergeCell ref="B36:C36"/>
    <mergeCell ref="B37:C37"/>
    <mergeCell ref="B38:C38"/>
    <mergeCell ref="B39:C39"/>
    <mergeCell ref="B40:B44"/>
    <mergeCell ref="B23:C23"/>
    <mergeCell ref="B24:B25"/>
    <mergeCell ref="B26:C26"/>
    <mergeCell ref="B27:B29"/>
    <mergeCell ref="B30:B32"/>
    <mergeCell ref="B33:C33"/>
    <mergeCell ref="AI9:AI10"/>
    <mergeCell ref="A11:A53"/>
    <mergeCell ref="B11:C11"/>
    <mergeCell ref="B12:B15"/>
    <mergeCell ref="B16:C16"/>
    <mergeCell ref="B17:C17"/>
    <mergeCell ref="B18:C18"/>
    <mergeCell ref="B19:C19"/>
    <mergeCell ref="B20:B21"/>
    <mergeCell ref="B22:C22"/>
    <mergeCell ref="AB9:AB10"/>
    <mergeCell ref="AC9:AC10"/>
    <mergeCell ref="AD9:AD10"/>
    <mergeCell ref="AE9:AE10"/>
    <mergeCell ref="AF9:AG9"/>
    <mergeCell ref="AH9:AH10"/>
    <mergeCell ref="A6:X6"/>
    <mergeCell ref="A9:C10"/>
    <mergeCell ref="D9:D10"/>
    <mergeCell ref="E9:I9"/>
    <mergeCell ref="J9:X9"/>
    <mergeCell ref="Y9:AA9"/>
  </mergeCells>
  <dataValidations count="5">
    <dataValidation type="whole" allowBlank="1" showInputMessage="1" showErrorMessage="1" sqref="E11:AE52" xr:uid="{A71AB58D-EEE2-47C0-929F-7F9DB9708EF0}">
      <formula1>0</formula1>
      <formula2>9.99999999999999E+37</formula2>
    </dataValidation>
    <dataValidation type="whole" allowBlank="1" showInputMessage="1" showErrorMessage="1" sqref="E153:R168" xr:uid="{DDEA272D-208D-4256-8A74-F889595F0F60}">
      <formula1>0</formula1>
      <formula2>9.99999999999999E+35</formula2>
    </dataValidation>
    <dataValidation allowBlank="1" showInputMessage="1" showErrorMessage="1" error="Valor no Permitido" sqref="A6 C8:C24 Z8:AA8 A249:B249 AC8:AF8 A214 AB8:AB10 J169:J204 D8:Y10 I99:W115 D140:I140 D142:M142 B140:B141 A145:P145 G146:H146 D147:F147 D104:D105 B146:C147 A170:A208 C170:C182 A146:A149 D205:F207 G206:AG207 D204:I204 D54:I55 D99:D100 B170:B214 F106:H106 B71:B85 M169:AI204 K169:L189 K197:L204 E99:E106 B113:C132 D119:L121 C140:C142 D131:D132 J131:L140 E131:I136 B134:D136 D170:I170 C184:C207 C26:C49 M119:M140 CK148:CN149 I146:P149 A107:A144 AI208:AI215 AH205 B8:B20 AC9 Z10:AA10 AD9:AF10 B22:B24 B26:B40 B45:B47 A8:A56 B90:B92 C71:C94 H105 A99:A105 B98:C104 CC148:CF149 F99:H104 D113:H115 B111:C111 B107:C109 Q148:BZ149 C51:C64 B53:B65 B67:C69 AG10" xr:uid="{AE63EF05-DDFE-4460-9F39-95C1F869283F}"/>
    <dataValidation type="whole" operator="greaterThanOrEqual" allowBlank="1" showInputMessage="1" showErrorMessage="1" error="Valor no Permitido" sqref="D101:D103 B133:D133 D111:D112 B148:H149 D107:D109 D11:D53 C208:AH215 D171:I203 B143:M144 B137:I139 D122:L130 D116:W118 D56:I98 E53:AI53" xr:uid="{9C908BB9-4A5D-4F33-A12E-7A72395C13CF}">
      <formula1>0</formula1>
    </dataValidation>
    <dataValidation type="whole" operator="greaterThanOrEqual" allowBlank="1" showInputMessage="1" showErrorMessage="1" sqref="D153:D168 E107:H109 E111:H112 AF11:AI52" xr:uid="{484BF491-3230-49CC-85C5-1775505647FB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jmunozm_hospitaldelinares.cl</dc:creator>
  <cp:lastModifiedBy>jmunozm_hospitaldelinares.cl</cp:lastModifiedBy>
  <dcterms:created xsi:type="dcterms:W3CDTF">2026-03-03T15:14:10Z</dcterms:created>
  <dcterms:modified xsi:type="dcterms:W3CDTF">2026-03-03T15:53:27Z</dcterms:modified>
</cp:coreProperties>
</file>