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ATALIA\CONSOLIDADOS AÑO 2025\REM A y BS CONSOLIDADOS AÑO 2025\REM A\"/>
    </mc:Choice>
  </mc:AlternateContent>
  <xr:revisionPtr revIDLastSave="0" documentId="13_ncr:1_{26FFF8D0-CEC4-4042-A779-AC70D1459DE1}" xr6:coauthVersionLast="47" xr6:coauthVersionMax="47" xr10:uidLastSave="{00000000-0000-0000-0000-000000000000}"/>
  <bookViews>
    <workbookView xWindow="-120" yWindow="-120" windowWidth="29040" windowHeight="15720" tabRatio="735" activeTab="12" xr2:uid="{00000000-000D-0000-FFFF-FFFF00000000}"/>
  </bookViews>
  <sheets>
    <sheet name="CONSOLIDADO" sheetId="1" r:id="rId1"/>
    <sheet name="ENERO" sheetId="2" r:id="rId2"/>
    <sheet name="FEBRERO" sheetId="3" r:id="rId3"/>
    <sheet name="MARZO" sheetId="4" r:id="rId4"/>
    <sheet name="ABRIL" sheetId="5" r:id="rId5"/>
    <sheet name="MAYO" sheetId="6" r:id="rId6"/>
    <sheet name="JUNIO" sheetId="7" r:id="rId7"/>
    <sheet name="JULIO" sheetId="8" r:id="rId8"/>
    <sheet name="AGOSTO" sheetId="9" r:id="rId9"/>
    <sheet name="SEPTIEMBRE" sheetId="10" r:id="rId10"/>
    <sheet name="OCTUBRE" sheetId="11" r:id="rId11"/>
    <sheet name="NOVIEMBRE" sheetId="12" r:id="rId12"/>
    <sheet name="DICIEMBRE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9" i="13" l="1"/>
  <c r="S120" i="13"/>
  <c r="R120" i="13"/>
  <c r="Q120" i="13"/>
  <c r="P120" i="13"/>
  <c r="O120" i="13"/>
  <c r="N120" i="13"/>
  <c r="M120" i="13"/>
  <c r="L120" i="13"/>
  <c r="K120" i="13"/>
  <c r="J120" i="13"/>
  <c r="I120" i="13"/>
  <c r="H120" i="13"/>
  <c r="G120" i="13"/>
  <c r="F120" i="13"/>
  <c r="E120" i="13"/>
  <c r="D120" i="13"/>
  <c r="B120" i="13"/>
  <c r="E118" i="13"/>
  <c r="D118" i="13"/>
  <c r="C118" i="13"/>
  <c r="E117" i="13"/>
  <c r="D117" i="13"/>
  <c r="C117" i="13"/>
  <c r="E116" i="13"/>
  <c r="D116" i="13"/>
  <c r="C116" i="13" s="1"/>
  <c r="E115" i="13"/>
  <c r="D115" i="13"/>
  <c r="C115" i="13"/>
  <c r="U110" i="13"/>
  <c r="T110" i="13"/>
  <c r="S110" i="13"/>
  <c r="R110" i="13"/>
  <c r="Q110" i="13"/>
  <c r="P110" i="13"/>
  <c r="O110" i="13"/>
  <c r="N110" i="13"/>
  <c r="M110" i="13"/>
  <c r="L110" i="13"/>
  <c r="K110" i="13"/>
  <c r="J110" i="13"/>
  <c r="I110" i="13"/>
  <c r="H110" i="13"/>
  <c r="G110" i="13"/>
  <c r="F110" i="13"/>
  <c r="B110" i="13" s="1"/>
  <c r="E110" i="13"/>
  <c r="D110" i="13"/>
  <c r="C110" i="13"/>
  <c r="B109" i="13"/>
  <c r="BZ109" i="13" s="1"/>
  <c r="BZ108" i="13"/>
  <c r="BQ108" i="13"/>
  <c r="V108" i="13" s="1"/>
  <c r="B108" i="13"/>
  <c r="BQ107" i="13"/>
  <c r="V107" i="13"/>
  <c r="B107" i="13"/>
  <c r="BZ107" i="13" s="1"/>
  <c r="B106" i="13"/>
  <c r="BQ106" i="13" s="1"/>
  <c r="V106" i="13" s="1"/>
  <c r="B105" i="13"/>
  <c r="BZ105" i="13" s="1"/>
  <c r="B104" i="13"/>
  <c r="BZ104" i="13" s="1"/>
  <c r="BZ103" i="13"/>
  <c r="BQ103" i="13"/>
  <c r="V103" i="13" s="1"/>
  <c r="B103" i="13"/>
  <c r="BQ102" i="13"/>
  <c r="V102" i="13"/>
  <c r="B102" i="13"/>
  <c r="BZ102" i="13" s="1"/>
  <c r="B101" i="13"/>
  <c r="BQ101" i="13" s="1"/>
  <c r="V101" i="13" s="1"/>
  <c r="B100" i="13"/>
  <c r="BZ100" i="13" s="1"/>
  <c r="B99" i="13"/>
  <c r="BZ99" i="13" s="1"/>
  <c r="BZ98" i="13"/>
  <c r="BQ98" i="13"/>
  <c r="V98" i="13" s="1"/>
  <c r="B98" i="13"/>
  <c r="BQ97" i="13"/>
  <c r="V97" i="13"/>
  <c r="B97" i="13"/>
  <c r="BZ97" i="13" s="1"/>
  <c r="B96" i="13"/>
  <c r="BQ96" i="13" s="1"/>
  <c r="V96" i="13" s="1"/>
  <c r="B95" i="13"/>
  <c r="BZ95" i="13" s="1"/>
  <c r="B87" i="13"/>
  <c r="B86" i="13"/>
  <c r="C81" i="13"/>
  <c r="C80" i="13"/>
  <c r="C79" i="13"/>
  <c r="C78" i="13"/>
  <c r="C77" i="13"/>
  <c r="C76" i="13"/>
  <c r="C75" i="13"/>
  <c r="C74" i="13"/>
  <c r="BU69" i="13"/>
  <c r="D69" i="13"/>
  <c r="BZ69" i="13" s="1"/>
  <c r="CD68" i="13"/>
  <c r="CC68" i="13"/>
  <c r="CB68" i="13"/>
  <c r="CA68" i="13"/>
  <c r="D68" i="13"/>
  <c r="BZ68" i="13" s="1"/>
  <c r="D67" i="13"/>
  <c r="CD67" i="13" s="1"/>
  <c r="CC66" i="13"/>
  <c r="CB66" i="13"/>
  <c r="CA66" i="13"/>
  <c r="BZ66" i="13"/>
  <c r="BU66" i="13"/>
  <c r="BT66" i="13"/>
  <c r="BS66" i="13"/>
  <c r="BR66" i="13"/>
  <c r="BQ66" i="13"/>
  <c r="V66" i="13" s="1"/>
  <c r="D66" i="13"/>
  <c r="CD66" i="13" s="1"/>
  <c r="CD65" i="13"/>
  <c r="CC65" i="13"/>
  <c r="CB65" i="13"/>
  <c r="CA65" i="13"/>
  <c r="BZ65" i="13"/>
  <c r="BU65" i="13"/>
  <c r="BT65" i="13"/>
  <c r="BS65" i="13"/>
  <c r="BQ65" i="13"/>
  <c r="D65" i="13"/>
  <c r="BR65" i="13" s="1"/>
  <c r="BU64" i="13"/>
  <c r="D64" i="13"/>
  <c r="BZ64" i="13" s="1"/>
  <c r="M59" i="13"/>
  <c r="L59" i="13"/>
  <c r="K59" i="13"/>
  <c r="J59" i="13"/>
  <c r="I59" i="13"/>
  <c r="H59" i="13"/>
  <c r="G59" i="13"/>
  <c r="F59" i="13"/>
  <c r="E59" i="13"/>
  <c r="D59" i="13"/>
  <c r="C58" i="13"/>
  <c r="CB58" i="13" s="1"/>
  <c r="CC57" i="13"/>
  <c r="CB57" i="13"/>
  <c r="CA57" i="13"/>
  <c r="BT57" i="13"/>
  <c r="C57" i="13"/>
  <c r="BZ57" i="13" s="1"/>
  <c r="C56" i="13"/>
  <c r="CC56" i="13" s="1"/>
  <c r="CC55" i="13"/>
  <c r="CB55" i="13"/>
  <c r="CA55" i="13"/>
  <c r="BT55" i="13"/>
  <c r="C55" i="13"/>
  <c r="BZ55" i="13" s="1"/>
  <c r="C54" i="13"/>
  <c r="CB54" i="13" s="1"/>
  <c r="CC53" i="13"/>
  <c r="CB53" i="13"/>
  <c r="CA53" i="13"/>
  <c r="C53" i="13"/>
  <c r="BZ53" i="13" s="1"/>
  <c r="C52" i="13"/>
  <c r="CA52" i="13" s="1"/>
  <c r="CC51" i="13"/>
  <c r="CB51" i="13"/>
  <c r="CA51" i="13"/>
  <c r="BT51" i="13"/>
  <c r="C51" i="13"/>
  <c r="BZ51" i="13" s="1"/>
  <c r="C50" i="13"/>
  <c r="CB50" i="13" s="1"/>
  <c r="N47" i="13"/>
  <c r="M47" i="13"/>
  <c r="L47" i="13"/>
  <c r="K47" i="13"/>
  <c r="J47" i="13"/>
  <c r="I47" i="13"/>
  <c r="H47" i="13"/>
  <c r="G47" i="13"/>
  <c r="F47" i="13"/>
  <c r="E47" i="13"/>
  <c r="D47" i="13"/>
  <c r="C47" i="13"/>
  <c r="CC46" i="13"/>
  <c r="CB46" i="13"/>
  <c r="CA46" i="13"/>
  <c r="BZ46" i="13"/>
  <c r="BT46" i="13"/>
  <c r="BS46" i="13"/>
  <c r="BR46" i="13"/>
  <c r="BQ46" i="13"/>
  <c r="O46" i="13"/>
  <c r="CB45" i="13"/>
  <c r="CA45" i="13"/>
  <c r="BZ45" i="13"/>
  <c r="BS45" i="13"/>
  <c r="O45" i="13" s="1"/>
  <c r="BR45" i="13"/>
  <c r="BQ45" i="13"/>
  <c r="CB44" i="13"/>
  <c r="CA44" i="13"/>
  <c r="BZ44" i="13"/>
  <c r="BS44" i="13"/>
  <c r="BR44" i="13"/>
  <c r="BQ44" i="13"/>
  <c r="O44" i="13" s="1"/>
  <c r="CB43" i="13"/>
  <c r="CA43" i="13"/>
  <c r="BZ43" i="13"/>
  <c r="BS43" i="13"/>
  <c r="BR43" i="13"/>
  <c r="BQ43" i="13"/>
  <c r="O43" i="13"/>
  <c r="CB42" i="13"/>
  <c r="CA42" i="13"/>
  <c r="BZ42" i="13"/>
  <c r="BS42" i="13"/>
  <c r="BR42" i="13"/>
  <c r="BQ42" i="13"/>
  <c r="O42" i="13" s="1"/>
  <c r="N41" i="13"/>
  <c r="M41" i="13"/>
  <c r="L41" i="13"/>
  <c r="K41" i="13"/>
  <c r="J41" i="13"/>
  <c r="I41" i="13"/>
  <c r="H41" i="13"/>
  <c r="G41" i="13"/>
  <c r="F41" i="13"/>
  <c r="E41" i="13"/>
  <c r="D41" i="13"/>
  <c r="C41" i="13"/>
  <c r="CC40" i="13"/>
  <c r="CB40" i="13"/>
  <c r="CA40" i="13"/>
  <c r="BZ40" i="13"/>
  <c r="BT40" i="13"/>
  <c r="BS40" i="13"/>
  <c r="BR40" i="13"/>
  <c r="BQ40" i="13"/>
  <c r="O40" i="13"/>
  <c r="CC39" i="13"/>
  <c r="CB39" i="13"/>
  <c r="CA39" i="13"/>
  <c r="BZ39" i="13"/>
  <c r="BT39" i="13"/>
  <c r="BS39" i="13"/>
  <c r="BR39" i="13"/>
  <c r="BQ39" i="13"/>
  <c r="O39" i="13"/>
  <c r="CC38" i="13"/>
  <c r="CB38" i="13"/>
  <c r="CA38" i="13"/>
  <c r="BZ38" i="13"/>
  <c r="BT38" i="13"/>
  <c r="BS38" i="13"/>
  <c r="O38" i="13" s="1"/>
  <c r="BR38" i="13"/>
  <c r="BQ38" i="13"/>
  <c r="CG35" i="13"/>
  <c r="CF35" i="13"/>
  <c r="CD35" i="13"/>
  <c r="CC35" i="13"/>
  <c r="CB35" i="13"/>
  <c r="CA35" i="13"/>
  <c r="BX35" i="13"/>
  <c r="BW35" i="13"/>
  <c r="BU35" i="13"/>
  <c r="BT35" i="13"/>
  <c r="BS35" i="13"/>
  <c r="BR35" i="13"/>
  <c r="BQ35" i="13"/>
  <c r="T35" i="13"/>
  <c r="C35" i="13"/>
  <c r="BZ35" i="13" s="1"/>
  <c r="C34" i="13"/>
  <c r="CG34" i="13" s="1"/>
  <c r="CG33" i="13"/>
  <c r="CF33" i="13"/>
  <c r="CD33" i="13"/>
  <c r="CB33" i="13"/>
  <c r="BU33" i="13"/>
  <c r="BT33" i="13"/>
  <c r="BS33" i="13"/>
  <c r="BR33" i="13"/>
  <c r="C33" i="13"/>
  <c r="CC33" i="13" s="1"/>
  <c r="CD32" i="13"/>
  <c r="CC32" i="13"/>
  <c r="CB32" i="13"/>
  <c r="CA32" i="13"/>
  <c r="BZ32" i="13"/>
  <c r="C32" i="13"/>
  <c r="BX32" i="13" s="1"/>
  <c r="CG31" i="13"/>
  <c r="CC31" i="13"/>
  <c r="CB31" i="13"/>
  <c r="CA31" i="13"/>
  <c r="BZ31" i="13"/>
  <c r="BX31" i="13"/>
  <c r="BW31" i="13"/>
  <c r="BU31" i="13"/>
  <c r="BT31" i="13"/>
  <c r="BR31" i="13"/>
  <c r="C31" i="13"/>
  <c r="BS31" i="13" s="1"/>
  <c r="CG30" i="13"/>
  <c r="CF30" i="13"/>
  <c r="CD30" i="13"/>
  <c r="CC30" i="13"/>
  <c r="CB30" i="13"/>
  <c r="CA30" i="13"/>
  <c r="BX30" i="13"/>
  <c r="BW30" i="13"/>
  <c r="BU30" i="13"/>
  <c r="BT30" i="13"/>
  <c r="BS30" i="13"/>
  <c r="BR30" i="13"/>
  <c r="BQ30" i="13"/>
  <c r="T30" i="13"/>
  <c r="C30" i="13"/>
  <c r="BZ30" i="13" s="1"/>
  <c r="C29" i="13"/>
  <c r="CG29" i="13" s="1"/>
  <c r="CG28" i="13"/>
  <c r="CF28" i="13"/>
  <c r="CD28" i="13"/>
  <c r="CB28" i="13"/>
  <c r="BW28" i="13"/>
  <c r="BT28" i="13"/>
  <c r="BS28" i="13"/>
  <c r="BQ28" i="13"/>
  <c r="C28" i="13"/>
  <c r="CC28" i="13" s="1"/>
  <c r="CF27" i="13"/>
  <c r="CD27" i="13"/>
  <c r="CC27" i="13"/>
  <c r="CB27" i="13"/>
  <c r="BZ27" i="13"/>
  <c r="BX27" i="13"/>
  <c r="BW27" i="13"/>
  <c r="BU27" i="13"/>
  <c r="BS27" i="13"/>
  <c r="C27" i="13"/>
  <c r="BT27" i="13" s="1"/>
  <c r="C26" i="13"/>
  <c r="CD26" i="13" s="1"/>
  <c r="CG25" i="13"/>
  <c r="C25" i="13"/>
  <c r="CF25" i="13" s="1"/>
  <c r="CG24" i="13"/>
  <c r="CF24" i="13"/>
  <c r="CE24" i="13"/>
  <c r="BU24" i="13"/>
  <c r="BT24" i="13"/>
  <c r="C24" i="13"/>
  <c r="CD24" i="13" s="1"/>
  <c r="CG23" i="13"/>
  <c r="CF23" i="13"/>
  <c r="CE23" i="13"/>
  <c r="CD23" i="13"/>
  <c r="CC23" i="13"/>
  <c r="CA23" i="13"/>
  <c r="BU23" i="13"/>
  <c r="BT23" i="13"/>
  <c r="BS23" i="13"/>
  <c r="BR23" i="13"/>
  <c r="C23" i="13"/>
  <c r="CB23" i="13" s="1"/>
  <c r="CG22" i="13"/>
  <c r="CF22" i="13"/>
  <c r="CD22" i="13"/>
  <c r="CC22" i="13"/>
  <c r="CB22" i="13"/>
  <c r="BZ22" i="13"/>
  <c r="BX22" i="13"/>
  <c r="C22" i="13"/>
  <c r="BW22" i="13" s="1"/>
  <c r="CG21" i="13"/>
  <c r="CF21" i="13"/>
  <c r="CD21" i="13"/>
  <c r="CC21" i="13"/>
  <c r="BZ21" i="13"/>
  <c r="BX21" i="13"/>
  <c r="BW21" i="13"/>
  <c r="BU21" i="13"/>
  <c r="BT21" i="13"/>
  <c r="BS21" i="13"/>
  <c r="BQ21" i="13"/>
  <c r="T21" i="13"/>
  <c r="C21" i="13"/>
  <c r="CB21" i="13" s="1"/>
  <c r="C20" i="13"/>
  <c r="CG20" i="13" s="1"/>
  <c r="CG19" i="13"/>
  <c r="CF19" i="13"/>
  <c r="CD19" i="13"/>
  <c r="CB19" i="13"/>
  <c r="BU19" i="13"/>
  <c r="BT19" i="13"/>
  <c r="BS19" i="13"/>
  <c r="BR19" i="13"/>
  <c r="C19" i="13"/>
  <c r="CC19" i="13" s="1"/>
  <c r="CD18" i="13"/>
  <c r="CC18" i="13"/>
  <c r="CB18" i="13"/>
  <c r="CA18" i="13"/>
  <c r="BZ18" i="13"/>
  <c r="C18" i="13"/>
  <c r="BX18" i="13" s="1"/>
  <c r="CG17" i="13"/>
  <c r="CF17" i="13"/>
  <c r="CC17" i="13"/>
  <c r="CB17" i="13"/>
  <c r="BZ17" i="13"/>
  <c r="BX17" i="13"/>
  <c r="BW17" i="13"/>
  <c r="BU17" i="13"/>
  <c r="BT17" i="13"/>
  <c r="BS17" i="13"/>
  <c r="C17" i="13"/>
  <c r="BQ17" i="13" s="1"/>
  <c r="T17" i="13" s="1"/>
  <c r="C16" i="13"/>
  <c r="BZ16" i="13" s="1"/>
  <c r="CG15" i="13"/>
  <c r="CF15" i="13"/>
  <c r="CD15" i="13"/>
  <c r="CB15" i="13"/>
  <c r="BW15" i="13"/>
  <c r="BT15" i="13"/>
  <c r="BS15" i="13"/>
  <c r="BQ15" i="13"/>
  <c r="C15" i="13"/>
  <c r="CC15" i="13" s="1"/>
  <c r="CF14" i="13"/>
  <c r="CD14" i="13"/>
  <c r="CC14" i="13"/>
  <c r="CB14" i="13"/>
  <c r="BZ14" i="13"/>
  <c r="BX14" i="13"/>
  <c r="BW14" i="13"/>
  <c r="BU14" i="13"/>
  <c r="BS14" i="13"/>
  <c r="C14" i="13"/>
  <c r="BT14" i="13" s="1"/>
  <c r="C13" i="13"/>
  <c r="CC13" i="13" s="1"/>
  <c r="CG12" i="13"/>
  <c r="CD12" i="13"/>
  <c r="BW12" i="13"/>
  <c r="BU12" i="13"/>
  <c r="BT12" i="13"/>
  <c r="BS12" i="13"/>
  <c r="C12" i="13"/>
  <c r="CF12" i="13" s="1"/>
  <c r="CG11" i="13"/>
  <c r="CF11" i="13"/>
  <c r="CD11" i="13"/>
  <c r="CC11" i="13"/>
  <c r="CB11" i="13"/>
  <c r="BZ11" i="13"/>
  <c r="BX11" i="13"/>
  <c r="C11" i="13"/>
  <c r="BW11" i="13" s="1"/>
  <c r="CG10" i="13"/>
  <c r="CF10" i="13"/>
  <c r="CD10" i="13"/>
  <c r="CC10" i="13"/>
  <c r="BZ10" i="13"/>
  <c r="BX10" i="13"/>
  <c r="BW10" i="13"/>
  <c r="BU10" i="13"/>
  <c r="BT10" i="13"/>
  <c r="BS10" i="13"/>
  <c r="BQ10" i="13"/>
  <c r="T10" i="13"/>
  <c r="C10" i="13"/>
  <c r="CB10" i="13" s="1"/>
  <c r="A5" i="13"/>
  <c r="A4" i="13"/>
  <c r="A3" i="13"/>
  <c r="A2" i="13"/>
  <c r="A139" i="12"/>
  <c r="S120" i="12"/>
  <c r="R120" i="12"/>
  <c r="Q120" i="12"/>
  <c r="P120" i="12"/>
  <c r="O120" i="12"/>
  <c r="N120" i="12"/>
  <c r="M120" i="12"/>
  <c r="L120" i="12"/>
  <c r="K120" i="12"/>
  <c r="J120" i="12"/>
  <c r="I120" i="12"/>
  <c r="H120" i="12"/>
  <c r="G120" i="12"/>
  <c r="F120" i="12"/>
  <c r="E120" i="12"/>
  <c r="D120" i="12"/>
  <c r="B120" i="12"/>
  <c r="E118" i="12"/>
  <c r="D118" i="12"/>
  <c r="C118" i="12"/>
  <c r="E117" i="12"/>
  <c r="D117" i="12"/>
  <c r="C117" i="12"/>
  <c r="E116" i="12"/>
  <c r="D116" i="12"/>
  <c r="C116" i="12"/>
  <c r="E115" i="12"/>
  <c r="D115" i="12"/>
  <c r="C115" i="12"/>
  <c r="C120" i="12" s="1"/>
  <c r="U110" i="12"/>
  <c r="T110" i="12"/>
  <c r="S110" i="12"/>
  <c r="R110" i="12"/>
  <c r="Q110" i="12"/>
  <c r="P110" i="12"/>
  <c r="B110" i="12" s="1"/>
  <c r="O110" i="12"/>
  <c r="N110" i="12"/>
  <c r="M110" i="12"/>
  <c r="L110" i="12"/>
  <c r="K110" i="12"/>
  <c r="J110" i="12"/>
  <c r="I110" i="12"/>
  <c r="H110" i="12"/>
  <c r="G110" i="12"/>
  <c r="F110" i="12"/>
  <c r="E110" i="12"/>
  <c r="D110" i="12"/>
  <c r="C110" i="12"/>
  <c r="B109" i="12"/>
  <c r="BZ109" i="12" s="1"/>
  <c r="BZ108" i="12"/>
  <c r="BQ108" i="12"/>
  <c r="V108" i="12" s="1"/>
  <c r="B108" i="12"/>
  <c r="B107" i="12"/>
  <c r="BQ106" i="12"/>
  <c r="V106" i="12" s="1"/>
  <c r="B106" i="12"/>
  <c r="BZ106" i="12" s="1"/>
  <c r="B105" i="12"/>
  <c r="B104" i="12"/>
  <c r="BQ104" i="12" s="1"/>
  <c r="V104" i="12" s="1"/>
  <c r="BZ103" i="12"/>
  <c r="BQ103" i="12"/>
  <c r="V103" i="12" s="1"/>
  <c r="B103" i="12"/>
  <c r="B102" i="12"/>
  <c r="BQ101" i="12"/>
  <c r="V101" i="12" s="1"/>
  <c r="B101" i="12"/>
  <c r="BZ101" i="12" s="1"/>
  <c r="B100" i="12"/>
  <c r="B99" i="12"/>
  <c r="BZ99" i="12" s="1"/>
  <c r="BZ98" i="12"/>
  <c r="BQ98" i="12"/>
  <c r="V98" i="12" s="1"/>
  <c r="B98" i="12"/>
  <c r="B97" i="12"/>
  <c r="BQ96" i="12"/>
  <c r="V96" i="12" s="1"/>
  <c r="B96" i="12"/>
  <c r="BZ96" i="12" s="1"/>
  <c r="B95" i="12"/>
  <c r="B87" i="12"/>
  <c r="B86" i="12"/>
  <c r="C81" i="12"/>
  <c r="C80" i="12"/>
  <c r="C79" i="12"/>
  <c r="C78" i="12"/>
  <c r="C77" i="12"/>
  <c r="C76" i="12"/>
  <c r="C75" i="12"/>
  <c r="C74" i="12"/>
  <c r="CC69" i="12"/>
  <c r="CA69" i="12"/>
  <c r="BR69" i="12"/>
  <c r="BQ69" i="12"/>
  <c r="V69" i="12" s="1"/>
  <c r="D69" i="12"/>
  <c r="D68" i="12"/>
  <c r="CD68" i="12" s="1"/>
  <c r="D67" i="12"/>
  <c r="BS67" i="12" s="1"/>
  <c r="BZ66" i="12"/>
  <c r="BU66" i="12"/>
  <c r="BS66" i="12"/>
  <c r="D66" i="12"/>
  <c r="CD66" i="12" s="1"/>
  <c r="CD65" i="12"/>
  <c r="CC65" i="12"/>
  <c r="CB65" i="12"/>
  <c r="CA65" i="12"/>
  <c r="BZ65" i="12"/>
  <c r="BU65" i="12"/>
  <c r="BT65" i="12"/>
  <c r="BS65" i="12"/>
  <c r="D65" i="12"/>
  <c r="BR65" i="12" s="1"/>
  <c r="D64" i="12"/>
  <c r="BR64" i="12" s="1"/>
  <c r="M59" i="12"/>
  <c r="L59" i="12"/>
  <c r="K59" i="12"/>
  <c r="J59" i="12"/>
  <c r="I59" i="12"/>
  <c r="H59" i="12"/>
  <c r="G59" i="12"/>
  <c r="F59" i="12"/>
  <c r="E59" i="12"/>
  <c r="D59" i="12"/>
  <c r="CC58" i="12"/>
  <c r="BT58" i="12"/>
  <c r="BS58" i="12"/>
  <c r="BQ58" i="12"/>
  <c r="C58" i="12"/>
  <c r="CC57" i="12"/>
  <c r="CB57" i="12"/>
  <c r="CA57" i="12"/>
  <c r="BS57" i="12"/>
  <c r="BR57" i="12"/>
  <c r="BQ57" i="12"/>
  <c r="C57" i="12"/>
  <c r="BZ57" i="12" s="1"/>
  <c r="C56" i="12"/>
  <c r="CC55" i="12"/>
  <c r="CB55" i="12"/>
  <c r="CA55" i="12"/>
  <c r="BS55" i="12"/>
  <c r="BR55" i="12"/>
  <c r="BQ55" i="12"/>
  <c r="C55" i="12"/>
  <c r="BZ55" i="12" s="1"/>
  <c r="CC54" i="12"/>
  <c r="BT54" i="12"/>
  <c r="BS54" i="12"/>
  <c r="BR54" i="12"/>
  <c r="BQ54" i="12"/>
  <c r="N54" i="12" s="1"/>
  <c r="C54" i="12"/>
  <c r="CC53" i="12"/>
  <c r="CB53" i="12"/>
  <c r="CA53" i="12"/>
  <c r="BS53" i="12"/>
  <c r="BR53" i="12"/>
  <c r="BQ53" i="12"/>
  <c r="C53" i="12"/>
  <c r="BZ53" i="12" s="1"/>
  <c r="C52" i="12"/>
  <c r="CC52" i="12" s="1"/>
  <c r="CC51" i="12"/>
  <c r="CB51" i="12"/>
  <c r="CA51" i="12"/>
  <c r="BS51" i="12"/>
  <c r="BR51" i="12"/>
  <c r="BQ51" i="12"/>
  <c r="C51" i="12"/>
  <c r="BZ51" i="12" s="1"/>
  <c r="CC50" i="12"/>
  <c r="BT50" i="12"/>
  <c r="BS50" i="12"/>
  <c r="BQ50" i="12"/>
  <c r="C50" i="12"/>
  <c r="N47" i="12"/>
  <c r="M47" i="12"/>
  <c r="L47" i="12"/>
  <c r="K47" i="12"/>
  <c r="J47" i="12"/>
  <c r="I47" i="12"/>
  <c r="H47" i="12"/>
  <c r="G47" i="12"/>
  <c r="F47" i="12"/>
  <c r="E47" i="12"/>
  <c r="D47" i="12"/>
  <c r="C47" i="12"/>
  <c r="CC46" i="12"/>
  <c r="CB46" i="12"/>
  <c r="CA46" i="12"/>
  <c r="BZ46" i="12"/>
  <c r="BT46" i="12"/>
  <c r="BS46" i="12"/>
  <c r="BR46" i="12"/>
  <c r="O46" i="12" s="1"/>
  <c r="BQ46" i="12"/>
  <c r="CB45" i="12"/>
  <c r="CA45" i="12"/>
  <c r="BZ45" i="12"/>
  <c r="BS45" i="12"/>
  <c r="BR45" i="12"/>
  <c r="BQ45" i="12"/>
  <c r="O45" i="12"/>
  <c r="CB44" i="12"/>
  <c r="CA44" i="12"/>
  <c r="BZ44" i="12"/>
  <c r="BS44" i="12"/>
  <c r="BR44" i="12"/>
  <c r="BQ44" i="12"/>
  <c r="O44" i="12"/>
  <c r="CB43" i="12"/>
  <c r="CA43" i="12"/>
  <c r="BZ43" i="12"/>
  <c r="BS43" i="12"/>
  <c r="BR43" i="12"/>
  <c r="BQ43" i="12"/>
  <c r="O43" i="12"/>
  <c r="CB42" i="12"/>
  <c r="CA42" i="12"/>
  <c r="BZ42" i="12"/>
  <c r="BS42" i="12"/>
  <c r="BR42" i="12"/>
  <c r="BQ42" i="12"/>
  <c r="O42" i="12" s="1"/>
  <c r="N41" i="12"/>
  <c r="M41" i="12"/>
  <c r="L41" i="12"/>
  <c r="K41" i="12"/>
  <c r="J41" i="12"/>
  <c r="I41" i="12"/>
  <c r="H41" i="12"/>
  <c r="G41" i="12"/>
  <c r="F41" i="12"/>
  <c r="E41" i="12"/>
  <c r="D41" i="12"/>
  <c r="C41" i="12"/>
  <c r="CC40" i="12"/>
  <c r="CB40" i="12"/>
  <c r="CA40" i="12"/>
  <c r="BZ40" i="12"/>
  <c r="BT40" i="12"/>
  <c r="BS40" i="12"/>
  <c r="BR40" i="12"/>
  <c r="BQ40" i="12"/>
  <c r="CC39" i="12"/>
  <c r="CB39" i="12"/>
  <c r="CA39" i="12"/>
  <c r="BZ39" i="12"/>
  <c r="BT39" i="12"/>
  <c r="BS39" i="12"/>
  <c r="BR39" i="12"/>
  <c r="O39" i="12" s="1"/>
  <c r="BQ39" i="12"/>
  <c r="CC38" i="12"/>
  <c r="CB38" i="12"/>
  <c r="CA38" i="12"/>
  <c r="BZ38" i="12"/>
  <c r="BT38" i="12"/>
  <c r="BS38" i="12"/>
  <c r="BR38" i="12"/>
  <c r="BQ38" i="12"/>
  <c r="O38" i="12"/>
  <c r="CG35" i="12"/>
  <c r="CF35" i="12"/>
  <c r="CD35" i="12"/>
  <c r="CB35" i="12"/>
  <c r="CA35" i="12"/>
  <c r="BZ35" i="12"/>
  <c r="BX35" i="12"/>
  <c r="BW35" i="12"/>
  <c r="BU35" i="12"/>
  <c r="BT35" i="12"/>
  <c r="BS35" i="12"/>
  <c r="BR35" i="12"/>
  <c r="T35" i="12" s="1"/>
  <c r="BQ35" i="12"/>
  <c r="C35" i="12"/>
  <c r="CC35" i="12" s="1"/>
  <c r="CC34" i="12"/>
  <c r="CB34" i="12"/>
  <c r="BZ34" i="12"/>
  <c r="BT34" i="12"/>
  <c r="BS34" i="12"/>
  <c r="BR34" i="12"/>
  <c r="C34" i="12"/>
  <c r="BX33" i="12"/>
  <c r="BW33" i="12"/>
  <c r="C33" i="12"/>
  <c r="CG32" i="12"/>
  <c r="CF32" i="12"/>
  <c r="CD32" i="12"/>
  <c r="CC32" i="12"/>
  <c r="CB32" i="12"/>
  <c r="CA32" i="12"/>
  <c r="BZ32" i="12"/>
  <c r="BX32" i="12"/>
  <c r="BW32" i="12"/>
  <c r="BU32" i="12"/>
  <c r="BT32" i="12"/>
  <c r="BS32" i="12"/>
  <c r="BR32" i="12"/>
  <c r="BQ32" i="12"/>
  <c r="T32" i="12"/>
  <c r="C32" i="12"/>
  <c r="C31" i="12"/>
  <c r="CC31" i="12" s="1"/>
  <c r="CG30" i="12"/>
  <c r="CF30" i="12"/>
  <c r="CD30" i="12"/>
  <c r="CB30" i="12"/>
  <c r="CA30" i="12"/>
  <c r="BZ30" i="12"/>
  <c r="BX30" i="12"/>
  <c r="BW30" i="12"/>
  <c r="BU30" i="12"/>
  <c r="BT30" i="12"/>
  <c r="BS30" i="12"/>
  <c r="T30" i="12" s="1"/>
  <c r="BR30" i="12"/>
  <c r="BQ30" i="12"/>
  <c r="C30" i="12"/>
  <c r="CC30" i="12" s="1"/>
  <c r="CC29" i="12"/>
  <c r="CB29" i="12"/>
  <c r="BZ29" i="12"/>
  <c r="BT29" i="12"/>
  <c r="BS29" i="12"/>
  <c r="BR29" i="12"/>
  <c r="BQ29" i="12"/>
  <c r="C29" i="12"/>
  <c r="CG28" i="12"/>
  <c r="CF28" i="12"/>
  <c r="CD28" i="12"/>
  <c r="BW28" i="12"/>
  <c r="BU28" i="12"/>
  <c r="BS28" i="12"/>
  <c r="C28" i="12"/>
  <c r="CC28" i="12" s="1"/>
  <c r="C27" i="12"/>
  <c r="CC27" i="12" s="1"/>
  <c r="CG26" i="12"/>
  <c r="CD26" i="12"/>
  <c r="C26" i="12"/>
  <c r="BW26" i="12" s="1"/>
  <c r="C25" i="12"/>
  <c r="CG25" i="12" s="1"/>
  <c r="CG24" i="12"/>
  <c r="CF24" i="12"/>
  <c r="C24" i="12"/>
  <c r="BZ24" i="12" s="1"/>
  <c r="C23" i="12"/>
  <c r="CD23" i="12" s="1"/>
  <c r="CG22" i="12"/>
  <c r="CF22" i="12"/>
  <c r="CD22" i="12"/>
  <c r="CC22" i="12"/>
  <c r="CB22" i="12"/>
  <c r="BZ22" i="12"/>
  <c r="BX22" i="12"/>
  <c r="BQ22" i="12"/>
  <c r="C22" i="12"/>
  <c r="BW22" i="12" s="1"/>
  <c r="CG21" i="12"/>
  <c r="CD21" i="12"/>
  <c r="CC21" i="12"/>
  <c r="CB21" i="12"/>
  <c r="BZ21" i="12"/>
  <c r="BX21" i="12"/>
  <c r="BW21" i="12"/>
  <c r="BU21" i="12"/>
  <c r="BT21" i="12"/>
  <c r="BS21" i="12"/>
  <c r="BQ21" i="12"/>
  <c r="T21" i="12"/>
  <c r="C21" i="12"/>
  <c r="CF21" i="12" s="1"/>
  <c r="BS20" i="12"/>
  <c r="BR20" i="12"/>
  <c r="BQ20" i="12"/>
  <c r="C20" i="12"/>
  <c r="C19" i="12"/>
  <c r="CF19" i="12" s="1"/>
  <c r="CG18" i="12"/>
  <c r="CF18" i="12"/>
  <c r="CD18" i="12"/>
  <c r="CC18" i="12"/>
  <c r="CB18" i="12"/>
  <c r="CA18" i="12"/>
  <c r="BZ18" i="12"/>
  <c r="BX18" i="12"/>
  <c r="BU18" i="12"/>
  <c r="BT18" i="12"/>
  <c r="BS18" i="12"/>
  <c r="BR18" i="12"/>
  <c r="T18" i="12" s="1"/>
  <c r="BQ18" i="12"/>
  <c r="C18" i="12"/>
  <c r="BW18" i="12" s="1"/>
  <c r="CG17" i="12"/>
  <c r="CF17" i="12"/>
  <c r="CD17" i="12"/>
  <c r="CC17" i="12"/>
  <c r="CB17" i="12"/>
  <c r="BZ17" i="12"/>
  <c r="BX17" i="12"/>
  <c r="BW17" i="12"/>
  <c r="BU17" i="12"/>
  <c r="BT17" i="12"/>
  <c r="BS17" i="12"/>
  <c r="C17" i="12"/>
  <c r="BQ17" i="12" s="1"/>
  <c r="CD16" i="12"/>
  <c r="CB16" i="12"/>
  <c r="C16" i="12"/>
  <c r="CG15" i="12"/>
  <c r="CF15" i="12"/>
  <c r="CD15" i="12"/>
  <c r="BW15" i="12"/>
  <c r="BU15" i="12"/>
  <c r="BT15" i="12"/>
  <c r="BS15" i="12"/>
  <c r="C15" i="12"/>
  <c r="CC15" i="12" s="1"/>
  <c r="CD14" i="12"/>
  <c r="CC14" i="12"/>
  <c r="CB14" i="12"/>
  <c r="BZ14" i="12"/>
  <c r="BW14" i="12"/>
  <c r="BU14" i="12"/>
  <c r="C14" i="12"/>
  <c r="CG13" i="12"/>
  <c r="CD13" i="12"/>
  <c r="BX13" i="12"/>
  <c r="BW13" i="12"/>
  <c r="BU13" i="12"/>
  <c r="BT13" i="12"/>
  <c r="BS13" i="12"/>
  <c r="BQ13" i="12"/>
  <c r="T13" i="12" s="1"/>
  <c r="C13" i="12"/>
  <c r="C12" i="12"/>
  <c r="BU12" i="12" s="1"/>
  <c r="CG11" i="12"/>
  <c r="CF11" i="12"/>
  <c r="CD11" i="12"/>
  <c r="CC11" i="12"/>
  <c r="CB11" i="12"/>
  <c r="BZ11" i="12"/>
  <c r="BX11" i="12"/>
  <c r="BQ11" i="12"/>
  <c r="C11" i="12"/>
  <c r="BW11" i="12" s="1"/>
  <c r="CG10" i="12"/>
  <c r="CD10" i="12"/>
  <c r="CC10" i="12"/>
  <c r="CB10" i="12"/>
  <c r="BZ10" i="12"/>
  <c r="BX10" i="12"/>
  <c r="BW10" i="12"/>
  <c r="BU10" i="12"/>
  <c r="BT10" i="12"/>
  <c r="BS10" i="12"/>
  <c r="T10" i="12" s="1"/>
  <c r="BQ10" i="12"/>
  <c r="C10" i="12"/>
  <c r="A5" i="12"/>
  <c r="A4" i="12"/>
  <c r="A3" i="12"/>
  <c r="A2" i="12"/>
  <c r="A139" i="11"/>
  <c r="S120" i="11"/>
  <c r="R120" i="11"/>
  <c r="Q120" i="11"/>
  <c r="P120" i="11"/>
  <c r="O120" i="11"/>
  <c r="N120" i="11"/>
  <c r="M120" i="11"/>
  <c r="L120" i="11"/>
  <c r="K120" i="11"/>
  <c r="J120" i="11"/>
  <c r="I120" i="11"/>
  <c r="H120" i="11"/>
  <c r="G120" i="11"/>
  <c r="F120" i="11"/>
  <c r="E120" i="11"/>
  <c r="D120" i="11"/>
  <c r="B120" i="11"/>
  <c r="E118" i="11"/>
  <c r="D118" i="11"/>
  <c r="C118" i="11"/>
  <c r="E117" i="11"/>
  <c r="D117" i="11"/>
  <c r="C117" i="11"/>
  <c r="E116" i="11"/>
  <c r="D116" i="11"/>
  <c r="C116" i="11" s="1"/>
  <c r="E115" i="11"/>
  <c r="D115" i="11"/>
  <c r="C115" i="11"/>
  <c r="U110" i="11"/>
  <c r="T110" i="11"/>
  <c r="S110" i="11"/>
  <c r="R110" i="11"/>
  <c r="Q110" i="11"/>
  <c r="P110" i="11"/>
  <c r="O110" i="11"/>
  <c r="N110" i="11"/>
  <c r="M110" i="11"/>
  <c r="L110" i="11"/>
  <c r="K110" i="11"/>
  <c r="J110" i="11"/>
  <c r="I110" i="11"/>
  <c r="H110" i="11"/>
  <c r="G110" i="11"/>
  <c r="F110" i="11"/>
  <c r="E110" i="11"/>
  <c r="D110" i="11"/>
  <c r="C110" i="11"/>
  <c r="BQ109" i="11"/>
  <c r="V109" i="11"/>
  <c r="B109" i="11"/>
  <c r="BZ109" i="11" s="1"/>
  <c r="BZ108" i="11"/>
  <c r="BQ108" i="11"/>
  <c r="V108" i="11" s="1"/>
  <c r="B108" i="11"/>
  <c r="B107" i="11"/>
  <c r="BZ107" i="11" s="1"/>
  <c r="B106" i="11"/>
  <c r="BZ106" i="11" s="1"/>
  <c r="BZ105" i="11"/>
  <c r="B105" i="11"/>
  <c r="BQ105" i="11" s="1"/>
  <c r="V105" i="11" s="1"/>
  <c r="B104" i="11"/>
  <c r="BZ104" i="11" s="1"/>
  <c r="BZ103" i="11"/>
  <c r="BQ103" i="11"/>
  <c r="V103" i="11" s="1"/>
  <c r="B103" i="11"/>
  <c r="B102" i="11"/>
  <c r="BZ102" i="11" s="1"/>
  <c r="B101" i="11"/>
  <c r="BZ101" i="11" s="1"/>
  <c r="BZ100" i="11"/>
  <c r="B100" i="11"/>
  <c r="BQ100" i="11" s="1"/>
  <c r="V100" i="11" s="1"/>
  <c r="B99" i="11"/>
  <c r="BZ99" i="11" s="1"/>
  <c r="BZ98" i="11"/>
  <c r="BQ98" i="11"/>
  <c r="V98" i="11" s="1"/>
  <c r="B98" i="11"/>
  <c r="B97" i="11"/>
  <c r="BZ97" i="11" s="1"/>
  <c r="B96" i="11"/>
  <c r="BZ96" i="11" s="1"/>
  <c r="BZ95" i="11"/>
  <c r="B95" i="11"/>
  <c r="BQ95" i="11" s="1"/>
  <c r="V95" i="11" s="1"/>
  <c r="B87" i="11"/>
  <c r="B86" i="11"/>
  <c r="C81" i="11"/>
  <c r="C80" i="11"/>
  <c r="C79" i="11"/>
  <c r="C78" i="11"/>
  <c r="C77" i="11"/>
  <c r="C76" i="11"/>
  <c r="C75" i="11"/>
  <c r="C74" i="11"/>
  <c r="CD69" i="11"/>
  <c r="CA69" i="11"/>
  <c r="BU69" i="11"/>
  <c r="D69" i="11"/>
  <c r="D68" i="11"/>
  <c r="D67" i="11"/>
  <c r="CD66" i="11"/>
  <c r="CC66" i="11"/>
  <c r="CB66" i="11"/>
  <c r="CA66" i="11"/>
  <c r="BZ66" i="11"/>
  <c r="BU66" i="11"/>
  <c r="BT66" i="11"/>
  <c r="BS66" i="11"/>
  <c r="BR66" i="11"/>
  <c r="BQ66" i="11"/>
  <c r="V66" i="11"/>
  <c r="D66" i="11"/>
  <c r="CD65" i="11"/>
  <c r="CC65" i="11"/>
  <c r="CB65" i="11"/>
  <c r="CA65" i="11"/>
  <c r="BZ65" i="11"/>
  <c r="BU65" i="11"/>
  <c r="BT65" i="11"/>
  <c r="BS65" i="11"/>
  <c r="BQ65" i="11"/>
  <c r="D65" i="11"/>
  <c r="BR65" i="11" s="1"/>
  <c r="D64" i="11"/>
  <c r="M59" i="11"/>
  <c r="L59" i="11"/>
  <c r="K59" i="11"/>
  <c r="J59" i="11"/>
  <c r="I59" i="11"/>
  <c r="H59" i="11"/>
  <c r="G59" i="11"/>
  <c r="F59" i="11"/>
  <c r="E59" i="11"/>
  <c r="D59" i="11"/>
  <c r="CC58" i="11"/>
  <c r="CB58" i="11"/>
  <c r="CA58" i="11"/>
  <c r="BZ58" i="11"/>
  <c r="C58" i="11"/>
  <c r="CC57" i="11"/>
  <c r="CB57" i="11"/>
  <c r="CA57" i="11"/>
  <c r="BQ57" i="11"/>
  <c r="C57" i="11"/>
  <c r="BZ57" i="11" s="1"/>
  <c r="C56" i="11"/>
  <c r="CC55" i="11"/>
  <c r="CB55" i="11"/>
  <c r="CA55" i="11"/>
  <c r="BQ55" i="11"/>
  <c r="C55" i="11"/>
  <c r="BZ55" i="11" s="1"/>
  <c r="BQ54" i="11"/>
  <c r="C54" i="11"/>
  <c r="CC53" i="11"/>
  <c r="CB53" i="11"/>
  <c r="CA53" i="11"/>
  <c r="BQ53" i="11"/>
  <c r="C53" i="11"/>
  <c r="BZ53" i="11" s="1"/>
  <c r="C52" i="11"/>
  <c r="CC52" i="11" s="1"/>
  <c r="CC51" i="11"/>
  <c r="CB51" i="11"/>
  <c r="CA51" i="11"/>
  <c r="BQ51" i="11"/>
  <c r="C51" i="11"/>
  <c r="BZ51" i="11" s="1"/>
  <c r="C50" i="11"/>
  <c r="CC50" i="11" s="1"/>
  <c r="N47" i="11"/>
  <c r="M47" i="11"/>
  <c r="L47" i="11"/>
  <c r="K47" i="11"/>
  <c r="J47" i="11"/>
  <c r="I47" i="11"/>
  <c r="H47" i="11"/>
  <c r="G47" i="11"/>
  <c r="F47" i="11"/>
  <c r="E47" i="11"/>
  <c r="D47" i="11"/>
  <c r="C47" i="11"/>
  <c r="CC46" i="11"/>
  <c r="CB46" i="11"/>
  <c r="CA46" i="11"/>
  <c r="BZ46" i="11"/>
  <c r="BT46" i="11"/>
  <c r="BS46" i="11"/>
  <c r="BR46" i="11"/>
  <c r="BQ46" i="11"/>
  <c r="O46" i="11" s="1"/>
  <c r="CB45" i="11"/>
  <c r="CA45" i="11"/>
  <c r="BZ45" i="11"/>
  <c r="BS45" i="11"/>
  <c r="BR45" i="11"/>
  <c r="BQ45" i="11"/>
  <c r="O45" i="11"/>
  <c r="CB44" i="11"/>
  <c r="CA44" i="11"/>
  <c r="BZ44" i="11"/>
  <c r="BS44" i="11"/>
  <c r="BR44" i="11"/>
  <c r="BQ44" i="11"/>
  <c r="O44" i="11" s="1"/>
  <c r="CB43" i="11"/>
  <c r="CA43" i="11"/>
  <c r="BZ43" i="11"/>
  <c r="BS43" i="11"/>
  <c r="BR43" i="11"/>
  <c r="BQ43" i="11"/>
  <c r="O43" i="11" s="1"/>
  <c r="CB42" i="11"/>
  <c r="CA42" i="11"/>
  <c r="BZ42" i="11"/>
  <c r="BS42" i="11"/>
  <c r="BR42" i="11"/>
  <c r="BQ42" i="11"/>
  <c r="O42" i="11" s="1"/>
  <c r="N41" i="11"/>
  <c r="M41" i="11"/>
  <c r="L41" i="11"/>
  <c r="K41" i="11"/>
  <c r="J41" i="11"/>
  <c r="I41" i="11"/>
  <c r="H41" i="11"/>
  <c r="G41" i="11"/>
  <c r="F41" i="11"/>
  <c r="E41" i="11"/>
  <c r="D41" i="11"/>
  <c r="C41" i="11"/>
  <c r="CC40" i="11"/>
  <c r="CB40" i="11"/>
  <c r="CA40" i="11"/>
  <c r="BZ40" i="11"/>
  <c r="BT40" i="11"/>
  <c r="BS40" i="11"/>
  <c r="BR40" i="11"/>
  <c r="BQ40" i="11"/>
  <c r="O40" i="11" s="1"/>
  <c r="CC39" i="11"/>
  <c r="CB39" i="11"/>
  <c r="CA39" i="11"/>
  <c r="BZ39" i="11"/>
  <c r="BT39" i="11"/>
  <c r="BS39" i="11"/>
  <c r="BR39" i="11"/>
  <c r="BQ39" i="11"/>
  <c r="O39" i="11" s="1"/>
  <c r="CC38" i="11"/>
  <c r="CB38" i="11"/>
  <c r="CA38" i="11"/>
  <c r="BZ38" i="11"/>
  <c r="BT38" i="11"/>
  <c r="BS38" i="11"/>
  <c r="BR38" i="11"/>
  <c r="BQ38" i="11"/>
  <c r="O38" i="11"/>
  <c r="CG35" i="11"/>
  <c r="CF35" i="11"/>
  <c r="CD35" i="11"/>
  <c r="CC35" i="11"/>
  <c r="CB35" i="11"/>
  <c r="CA35" i="11"/>
  <c r="BX35" i="11"/>
  <c r="BW35" i="11"/>
  <c r="BU35" i="11"/>
  <c r="BT35" i="11"/>
  <c r="BS35" i="11"/>
  <c r="BR35" i="11"/>
  <c r="BQ35" i="11"/>
  <c r="T35" i="11"/>
  <c r="C35" i="11"/>
  <c r="BZ35" i="11" s="1"/>
  <c r="C34" i="11"/>
  <c r="BU34" i="11" s="1"/>
  <c r="CG33" i="11"/>
  <c r="CF33" i="11"/>
  <c r="CD33" i="11"/>
  <c r="CB33" i="11"/>
  <c r="CA33" i="11"/>
  <c r="BZ33" i="11"/>
  <c r="BX33" i="11"/>
  <c r="BW33" i="11"/>
  <c r="BU33" i="11"/>
  <c r="BT33" i="11"/>
  <c r="BS33" i="11"/>
  <c r="BR33" i="11"/>
  <c r="BQ33" i="11"/>
  <c r="C33" i="11"/>
  <c r="CC33" i="11" s="1"/>
  <c r="CF32" i="11"/>
  <c r="CD32" i="11"/>
  <c r="CC32" i="11"/>
  <c r="CB32" i="11"/>
  <c r="CA32" i="11"/>
  <c r="BZ32" i="11"/>
  <c r="BS32" i="11"/>
  <c r="C32" i="11"/>
  <c r="BW31" i="11"/>
  <c r="C31" i="11"/>
  <c r="CG30" i="11"/>
  <c r="CF30" i="11"/>
  <c r="CD30" i="11"/>
  <c r="CC30" i="11"/>
  <c r="CB30" i="11"/>
  <c r="CA30" i="11"/>
  <c r="BX30" i="11"/>
  <c r="BW30" i="11"/>
  <c r="BU30" i="11"/>
  <c r="T30" i="11" s="1"/>
  <c r="BT30" i="11"/>
  <c r="BS30" i="11"/>
  <c r="BR30" i="11"/>
  <c r="BQ30" i="11"/>
  <c r="C30" i="11"/>
  <c r="BZ30" i="11" s="1"/>
  <c r="C29" i="11"/>
  <c r="BQ29" i="11" s="1"/>
  <c r="CG28" i="11"/>
  <c r="CF28" i="11"/>
  <c r="CD28" i="11"/>
  <c r="BW28" i="11"/>
  <c r="BS28" i="11"/>
  <c r="BQ28" i="11"/>
  <c r="C28" i="11"/>
  <c r="C27" i="11"/>
  <c r="C26" i="11"/>
  <c r="CG25" i="11"/>
  <c r="CB25" i="11"/>
  <c r="BQ25" i="11"/>
  <c r="C25" i="11"/>
  <c r="C24" i="11"/>
  <c r="BV24" i="11" s="1"/>
  <c r="CG23" i="11"/>
  <c r="CF23" i="11"/>
  <c r="CE23" i="11"/>
  <c r="CD23" i="11"/>
  <c r="CC23" i="11"/>
  <c r="CA23" i="11"/>
  <c r="BZ23" i="11"/>
  <c r="BX23" i="11"/>
  <c r="BW23" i="11"/>
  <c r="BV23" i="11"/>
  <c r="BU23" i="11"/>
  <c r="BT23" i="11"/>
  <c r="BS23" i="11"/>
  <c r="BR23" i="11"/>
  <c r="BQ23" i="11"/>
  <c r="T23" i="11" s="1"/>
  <c r="C23" i="11"/>
  <c r="CB23" i="11" s="1"/>
  <c r="CF22" i="11"/>
  <c r="CD22" i="11"/>
  <c r="CC22" i="11"/>
  <c r="CB22" i="11"/>
  <c r="BZ22" i="11"/>
  <c r="BX22" i="11"/>
  <c r="BU22" i="11"/>
  <c r="BQ22" i="11"/>
  <c r="C22" i="11"/>
  <c r="BW22" i="11" s="1"/>
  <c r="CG21" i="11"/>
  <c r="CF21" i="11"/>
  <c r="CD21" i="11"/>
  <c r="CC21" i="11"/>
  <c r="BZ21" i="11"/>
  <c r="BX21" i="11"/>
  <c r="BW21" i="11"/>
  <c r="BU21" i="11"/>
  <c r="BT21" i="11"/>
  <c r="BS21" i="11"/>
  <c r="BQ21" i="11"/>
  <c r="T21" i="11"/>
  <c r="C21" i="11"/>
  <c r="CB21" i="11" s="1"/>
  <c r="CC20" i="11"/>
  <c r="BZ20" i="11"/>
  <c r="BX20" i="11"/>
  <c r="BW20" i="11"/>
  <c r="BU20" i="11"/>
  <c r="BQ20" i="11"/>
  <c r="C20" i="11"/>
  <c r="CG19" i="11"/>
  <c r="CF19" i="11"/>
  <c r="CD19" i="11"/>
  <c r="CB19" i="11"/>
  <c r="CA19" i="11"/>
  <c r="BZ19" i="11"/>
  <c r="BX19" i="11"/>
  <c r="BW19" i="11"/>
  <c r="BU19" i="11"/>
  <c r="BT19" i="11"/>
  <c r="BS19" i="11"/>
  <c r="BR19" i="11"/>
  <c r="BQ19" i="11"/>
  <c r="T19" i="11" s="1"/>
  <c r="C19" i="11"/>
  <c r="CC19" i="11" s="1"/>
  <c r="CF18" i="11"/>
  <c r="CD18" i="11"/>
  <c r="CC18" i="11"/>
  <c r="CB18" i="11"/>
  <c r="C18" i="11"/>
  <c r="BS18" i="11" s="1"/>
  <c r="CG17" i="11"/>
  <c r="CF17" i="11"/>
  <c r="CB17" i="11"/>
  <c r="BZ17" i="11"/>
  <c r="BX17" i="11"/>
  <c r="BW17" i="11"/>
  <c r="BU17" i="11"/>
  <c r="BT17" i="11"/>
  <c r="BS17" i="11"/>
  <c r="C17" i="11"/>
  <c r="BQ17" i="11" s="1"/>
  <c r="T17" i="11" s="1"/>
  <c r="CF16" i="11"/>
  <c r="CB16" i="11"/>
  <c r="BZ16" i="11"/>
  <c r="BX16" i="11"/>
  <c r="BW16" i="11"/>
  <c r="C16" i="11"/>
  <c r="C15" i="11"/>
  <c r="BW15" i="11" s="1"/>
  <c r="C14" i="11"/>
  <c r="BX14" i="11" s="1"/>
  <c r="CD13" i="11"/>
  <c r="CC13" i="11"/>
  <c r="BQ13" i="11"/>
  <c r="C13" i="11"/>
  <c r="CG12" i="11"/>
  <c r="CD12" i="11"/>
  <c r="CC12" i="11"/>
  <c r="CB12" i="11"/>
  <c r="BZ12" i="11"/>
  <c r="BX12" i="11"/>
  <c r="BW12" i="11"/>
  <c r="BU12" i="11"/>
  <c r="BT12" i="11"/>
  <c r="BS12" i="11"/>
  <c r="BQ12" i="11"/>
  <c r="T12" i="11" s="1"/>
  <c r="C12" i="11"/>
  <c r="CF12" i="11" s="1"/>
  <c r="CF11" i="11"/>
  <c r="CD11" i="11"/>
  <c r="CC11" i="11"/>
  <c r="CB11" i="11"/>
  <c r="BZ11" i="11"/>
  <c r="BX11" i="11"/>
  <c r="BQ11" i="11"/>
  <c r="C11" i="11"/>
  <c r="BW11" i="11" s="1"/>
  <c r="CG10" i="11"/>
  <c r="CF10" i="11"/>
  <c r="CD10" i="11"/>
  <c r="CC10" i="11"/>
  <c r="BZ10" i="11"/>
  <c r="BX10" i="11"/>
  <c r="BW10" i="11"/>
  <c r="BU10" i="11"/>
  <c r="BT10" i="11"/>
  <c r="BS10" i="11"/>
  <c r="BQ10" i="11"/>
  <c r="T10" i="11"/>
  <c r="C10" i="11"/>
  <c r="CB10" i="11" s="1"/>
  <c r="A5" i="11"/>
  <c r="A4" i="11"/>
  <c r="A3" i="11"/>
  <c r="A2" i="11"/>
  <c r="A139" i="10"/>
  <c r="S120" i="10"/>
  <c r="R120" i="10"/>
  <c r="Q120" i="10"/>
  <c r="P120" i="10"/>
  <c r="O120" i="10"/>
  <c r="N120" i="10"/>
  <c r="M120" i="10"/>
  <c r="L120" i="10"/>
  <c r="K120" i="10"/>
  <c r="J120" i="10"/>
  <c r="I120" i="10"/>
  <c r="H120" i="10"/>
  <c r="G120" i="10"/>
  <c r="F120" i="10"/>
  <c r="E120" i="10"/>
  <c r="D120" i="10"/>
  <c r="B120" i="10"/>
  <c r="E118" i="10"/>
  <c r="D118" i="10"/>
  <c r="C118" i="10"/>
  <c r="E117" i="10"/>
  <c r="D117" i="10"/>
  <c r="C117" i="10"/>
  <c r="E116" i="10"/>
  <c r="D116" i="10"/>
  <c r="C116" i="10"/>
  <c r="E115" i="10"/>
  <c r="D115" i="10"/>
  <c r="C115" i="10"/>
  <c r="C120" i="10" s="1"/>
  <c r="U110" i="10"/>
  <c r="T110" i="10"/>
  <c r="S110" i="10"/>
  <c r="R110" i="10"/>
  <c r="Q110" i="10"/>
  <c r="P110" i="10"/>
  <c r="B110" i="10" s="1"/>
  <c r="O110" i="10"/>
  <c r="N110" i="10"/>
  <c r="M110" i="10"/>
  <c r="L110" i="10"/>
  <c r="K110" i="10"/>
  <c r="J110" i="10"/>
  <c r="I110" i="10"/>
  <c r="H110" i="10"/>
  <c r="G110" i="10"/>
  <c r="F110" i="10"/>
  <c r="E110" i="10"/>
  <c r="D110" i="10"/>
  <c r="C110" i="10"/>
  <c r="B109" i="10"/>
  <c r="BZ109" i="10" s="1"/>
  <c r="BZ108" i="10"/>
  <c r="BQ108" i="10"/>
  <c r="V108" i="10" s="1"/>
  <c r="B108" i="10"/>
  <c r="B107" i="10"/>
  <c r="BZ107" i="10" s="1"/>
  <c r="B106" i="10"/>
  <c r="BZ106" i="10" s="1"/>
  <c r="BZ105" i="10"/>
  <c r="B105" i="10"/>
  <c r="BQ105" i="10" s="1"/>
  <c r="V105" i="10" s="1"/>
  <c r="BZ104" i="10"/>
  <c r="BQ104" i="10"/>
  <c r="V104" i="10"/>
  <c r="B104" i="10"/>
  <c r="BZ103" i="10"/>
  <c r="BQ103" i="10"/>
  <c r="V103" i="10" s="1"/>
  <c r="B103" i="10"/>
  <c r="B102" i="10"/>
  <c r="BZ102" i="10" s="1"/>
  <c r="B101" i="10"/>
  <c r="BZ101" i="10" s="1"/>
  <c r="B100" i="10"/>
  <c r="BZ100" i="10" s="1"/>
  <c r="B99" i="10"/>
  <c r="BZ99" i="10" s="1"/>
  <c r="BZ98" i="10"/>
  <c r="BQ98" i="10"/>
  <c r="V98" i="10" s="1"/>
  <c r="B98" i="10"/>
  <c r="B97" i="10"/>
  <c r="BZ97" i="10" s="1"/>
  <c r="B96" i="10"/>
  <c r="BZ96" i="10" s="1"/>
  <c r="BZ95" i="10"/>
  <c r="B95" i="10"/>
  <c r="BQ95" i="10" s="1"/>
  <c r="V95" i="10" s="1"/>
  <c r="B87" i="10"/>
  <c r="B86" i="10"/>
  <c r="C81" i="10"/>
  <c r="C80" i="10"/>
  <c r="C79" i="10"/>
  <c r="C78" i="10"/>
  <c r="C77" i="10"/>
  <c r="C76" i="10"/>
  <c r="C75" i="10"/>
  <c r="C74" i="10"/>
  <c r="BT69" i="10"/>
  <c r="D69" i="10"/>
  <c r="BR69" i="10" s="1"/>
  <c r="CD68" i="10"/>
  <c r="CC68" i="10"/>
  <c r="CB68" i="10"/>
  <c r="CA68" i="10"/>
  <c r="D68" i="10"/>
  <c r="BZ68" i="10" s="1"/>
  <c r="D67" i="10"/>
  <c r="CB67" i="10" s="1"/>
  <c r="D66" i="10"/>
  <c r="CD65" i="10"/>
  <c r="CC65" i="10"/>
  <c r="CB65" i="10"/>
  <c r="CA65" i="10"/>
  <c r="BZ65" i="10"/>
  <c r="BU65" i="10"/>
  <c r="BT65" i="10"/>
  <c r="BS65" i="10"/>
  <c r="D65" i="10"/>
  <c r="BR65" i="10" s="1"/>
  <c r="D64" i="10"/>
  <c r="M59" i="10"/>
  <c r="L59" i="10"/>
  <c r="K59" i="10"/>
  <c r="J59" i="10"/>
  <c r="I59" i="10"/>
  <c r="H59" i="10"/>
  <c r="G59" i="10"/>
  <c r="F59" i="10"/>
  <c r="E59" i="10"/>
  <c r="D59" i="10"/>
  <c r="C58" i="10"/>
  <c r="CC57" i="10"/>
  <c r="CB57" i="10"/>
  <c r="CA57" i="10"/>
  <c r="C57" i="10"/>
  <c r="BZ57" i="10" s="1"/>
  <c r="CA56" i="10"/>
  <c r="BZ56" i="10"/>
  <c r="C56" i="10"/>
  <c r="BS56" i="10" s="1"/>
  <c r="CC55" i="10"/>
  <c r="CB55" i="10"/>
  <c r="CA55" i="10"/>
  <c r="C55" i="10"/>
  <c r="BZ55" i="10" s="1"/>
  <c r="C54" i="10"/>
  <c r="BQ54" i="10" s="1"/>
  <c r="CC53" i="10"/>
  <c r="CB53" i="10"/>
  <c r="CA53" i="10"/>
  <c r="C53" i="10"/>
  <c r="BZ53" i="10" s="1"/>
  <c r="BS52" i="10"/>
  <c r="BR52" i="10"/>
  <c r="C52" i="10"/>
  <c r="CC51" i="10"/>
  <c r="CB51" i="10"/>
  <c r="CA51" i="10"/>
  <c r="C51" i="10"/>
  <c r="BZ51" i="10" s="1"/>
  <c r="CA50" i="10"/>
  <c r="BZ50" i="10"/>
  <c r="BT50" i="10"/>
  <c r="BS50" i="10"/>
  <c r="BR50" i="10"/>
  <c r="BQ50" i="10"/>
  <c r="N50" i="10"/>
  <c r="C50" i="10"/>
  <c r="N47" i="10"/>
  <c r="M47" i="10"/>
  <c r="L47" i="10"/>
  <c r="K47" i="10"/>
  <c r="J47" i="10"/>
  <c r="I47" i="10"/>
  <c r="H47" i="10"/>
  <c r="G47" i="10"/>
  <c r="F47" i="10"/>
  <c r="E47" i="10"/>
  <c r="D47" i="10"/>
  <c r="C47" i="10"/>
  <c r="CC46" i="10"/>
  <c r="CB46" i="10"/>
  <c r="CA46" i="10"/>
  <c r="BZ46" i="10"/>
  <c r="BT46" i="10"/>
  <c r="BS46" i="10"/>
  <c r="BR46" i="10"/>
  <c r="O46" i="10" s="1"/>
  <c r="BQ46" i="10"/>
  <c r="CB45" i="10"/>
  <c r="CA45" i="10"/>
  <c r="BZ45" i="10"/>
  <c r="BS45" i="10"/>
  <c r="BR45" i="10"/>
  <c r="BQ45" i="10"/>
  <c r="O45" i="10"/>
  <c r="CB44" i="10"/>
  <c r="CA44" i="10"/>
  <c r="BZ44" i="10"/>
  <c r="BS44" i="10"/>
  <c r="BR44" i="10"/>
  <c r="BQ44" i="10"/>
  <c r="O44" i="10"/>
  <c r="CB43" i="10"/>
  <c r="CA43" i="10"/>
  <c r="BZ43" i="10"/>
  <c r="BS43" i="10"/>
  <c r="O43" i="10" s="1"/>
  <c r="BR43" i="10"/>
  <c r="BQ43" i="10"/>
  <c r="CB42" i="10"/>
  <c r="CA42" i="10"/>
  <c r="BZ42" i="10"/>
  <c r="BS42" i="10"/>
  <c r="BR42" i="10"/>
  <c r="BQ42" i="10"/>
  <c r="O42" i="10"/>
  <c r="N41" i="10"/>
  <c r="M41" i="10"/>
  <c r="L41" i="10"/>
  <c r="K41" i="10"/>
  <c r="J41" i="10"/>
  <c r="I41" i="10"/>
  <c r="H41" i="10"/>
  <c r="G41" i="10"/>
  <c r="F41" i="10"/>
  <c r="E41" i="10"/>
  <c r="D41" i="10"/>
  <c r="C41" i="10"/>
  <c r="CC40" i="10"/>
  <c r="CB40" i="10"/>
  <c r="CA40" i="10"/>
  <c r="BZ40" i="10"/>
  <c r="BT40" i="10"/>
  <c r="BS40" i="10"/>
  <c r="BR40" i="10"/>
  <c r="BQ40" i="10"/>
  <c r="O40" i="10"/>
  <c r="CC39" i="10"/>
  <c r="CB39" i="10"/>
  <c r="CA39" i="10"/>
  <c r="BZ39" i="10"/>
  <c r="BT39" i="10"/>
  <c r="BS39" i="10"/>
  <c r="BR39" i="10"/>
  <c r="BQ39" i="10"/>
  <c r="O39" i="10"/>
  <c r="CC38" i="10"/>
  <c r="CB38" i="10"/>
  <c r="CA38" i="10"/>
  <c r="BZ38" i="10"/>
  <c r="BT38" i="10"/>
  <c r="BS38" i="10"/>
  <c r="BR38" i="10"/>
  <c r="BQ38" i="10"/>
  <c r="O38" i="10"/>
  <c r="CG35" i="10"/>
  <c r="CF35" i="10"/>
  <c r="CD35" i="10"/>
  <c r="CC35" i="10"/>
  <c r="CB35" i="10"/>
  <c r="CA35" i="10"/>
  <c r="BZ35" i="10"/>
  <c r="BX35" i="10"/>
  <c r="BW35" i="10"/>
  <c r="BU35" i="10"/>
  <c r="BT35" i="10"/>
  <c r="T35" i="10" s="1"/>
  <c r="BS35" i="10"/>
  <c r="BR35" i="10"/>
  <c r="BQ35" i="10"/>
  <c r="C35" i="10"/>
  <c r="C34" i="10"/>
  <c r="BU34" i="10" s="1"/>
  <c r="C33" i="10"/>
  <c r="BR33" i="10" s="1"/>
  <c r="CG32" i="10"/>
  <c r="CF32" i="10"/>
  <c r="CD32" i="10"/>
  <c r="CC32" i="10"/>
  <c r="CB32" i="10"/>
  <c r="CA32" i="10"/>
  <c r="BZ32" i="10"/>
  <c r="C32" i="10"/>
  <c r="BX32" i="10" s="1"/>
  <c r="CG31" i="10"/>
  <c r="CF31" i="10"/>
  <c r="CD31" i="10"/>
  <c r="CC31" i="10"/>
  <c r="CB31" i="10"/>
  <c r="CA31" i="10"/>
  <c r="BZ31" i="10"/>
  <c r="BX31" i="10"/>
  <c r="BW31" i="10"/>
  <c r="BU31" i="10"/>
  <c r="BT31" i="10"/>
  <c r="C31" i="10"/>
  <c r="BS31" i="10" s="1"/>
  <c r="CG30" i="10"/>
  <c r="CF30" i="10"/>
  <c r="CD30" i="10"/>
  <c r="CC30" i="10"/>
  <c r="CB30" i="10"/>
  <c r="CA30" i="10"/>
  <c r="BZ30" i="10"/>
  <c r="BX30" i="10"/>
  <c r="BW30" i="10"/>
  <c r="BU30" i="10"/>
  <c r="BT30" i="10"/>
  <c r="BS30" i="10"/>
  <c r="BR30" i="10"/>
  <c r="BQ30" i="10"/>
  <c r="T30" i="10"/>
  <c r="C30" i="10"/>
  <c r="BW29" i="10"/>
  <c r="BU29" i="10"/>
  <c r="BT29" i="10"/>
  <c r="BS29" i="10"/>
  <c r="C29" i="10"/>
  <c r="BQ29" i="10" s="1"/>
  <c r="CG28" i="10"/>
  <c r="CF28" i="10"/>
  <c r="C28" i="10"/>
  <c r="CG27" i="10"/>
  <c r="CF27" i="10"/>
  <c r="CD27" i="10"/>
  <c r="CC27" i="10"/>
  <c r="CB27" i="10"/>
  <c r="BZ27" i="10"/>
  <c r="BX27" i="10"/>
  <c r="BW27" i="10"/>
  <c r="BU27" i="10"/>
  <c r="C27" i="10"/>
  <c r="BT27" i="10" s="1"/>
  <c r="CB26" i="10"/>
  <c r="BT26" i="10"/>
  <c r="BS26" i="10"/>
  <c r="C26" i="10"/>
  <c r="C25" i="10"/>
  <c r="BU25" i="10" s="1"/>
  <c r="CG24" i="10"/>
  <c r="CF24" i="10"/>
  <c r="BS24" i="10"/>
  <c r="BR24" i="10"/>
  <c r="BQ24" i="10"/>
  <c r="C24" i="10"/>
  <c r="C23" i="10"/>
  <c r="CC23" i="10" s="1"/>
  <c r="CG22" i="10"/>
  <c r="CF22" i="10"/>
  <c r="CD22" i="10"/>
  <c r="CC22" i="10"/>
  <c r="CB22" i="10"/>
  <c r="BZ22" i="10"/>
  <c r="BX22" i="10"/>
  <c r="C22" i="10"/>
  <c r="BW22" i="10" s="1"/>
  <c r="CG21" i="10"/>
  <c r="CF21" i="10"/>
  <c r="CD21" i="10"/>
  <c r="CC21" i="10"/>
  <c r="CB21" i="10"/>
  <c r="BZ21" i="10"/>
  <c r="BX21" i="10"/>
  <c r="BW21" i="10"/>
  <c r="BU21" i="10"/>
  <c r="BT21" i="10"/>
  <c r="BS21" i="10"/>
  <c r="BQ21" i="10"/>
  <c r="T21" i="10" s="1"/>
  <c r="C21" i="10"/>
  <c r="BW20" i="10"/>
  <c r="BU20" i="10"/>
  <c r="C20" i="10"/>
  <c r="C19" i="10"/>
  <c r="CG19" i="10" s="1"/>
  <c r="CG18" i="10"/>
  <c r="CF18" i="10"/>
  <c r="CD18" i="10"/>
  <c r="CC18" i="10"/>
  <c r="CB18" i="10"/>
  <c r="CA18" i="10"/>
  <c r="BZ18" i="10"/>
  <c r="C18" i="10"/>
  <c r="BX18" i="10" s="1"/>
  <c r="CG17" i="10"/>
  <c r="CF17" i="10"/>
  <c r="CD17" i="10"/>
  <c r="CC17" i="10"/>
  <c r="CB17" i="10"/>
  <c r="BZ17" i="10"/>
  <c r="BX17" i="10"/>
  <c r="BW17" i="10"/>
  <c r="BU17" i="10"/>
  <c r="BT17" i="10"/>
  <c r="BS17" i="10"/>
  <c r="C17" i="10"/>
  <c r="BQ17" i="10" s="1"/>
  <c r="T17" i="10" s="1"/>
  <c r="BX16" i="10"/>
  <c r="BW16" i="10"/>
  <c r="BU16" i="10"/>
  <c r="BT16" i="10"/>
  <c r="BS16" i="10"/>
  <c r="BQ16" i="10"/>
  <c r="T16" i="10"/>
  <c r="C16" i="10"/>
  <c r="C15" i="10"/>
  <c r="CG15" i="10" s="1"/>
  <c r="CG14" i="10"/>
  <c r="CF14" i="10"/>
  <c r="CD14" i="10"/>
  <c r="CC14" i="10"/>
  <c r="CB14" i="10"/>
  <c r="BZ14" i="10"/>
  <c r="BX14" i="10"/>
  <c r="BW14" i="10"/>
  <c r="BU14" i="10"/>
  <c r="C14" i="10"/>
  <c r="BT14" i="10" s="1"/>
  <c r="CB13" i="10"/>
  <c r="BZ13" i="10"/>
  <c r="BX13" i="10"/>
  <c r="BW13" i="10"/>
  <c r="C13" i="10"/>
  <c r="C12" i="10"/>
  <c r="CG12" i="10" s="1"/>
  <c r="CG11" i="10"/>
  <c r="CF11" i="10"/>
  <c r="CD11" i="10"/>
  <c r="CC11" i="10"/>
  <c r="CB11" i="10"/>
  <c r="BZ11" i="10"/>
  <c r="BX11" i="10"/>
  <c r="C11" i="10"/>
  <c r="BW11" i="10" s="1"/>
  <c r="CG10" i="10"/>
  <c r="CF10" i="10"/>
  <c r="CD10" i="10"/>
  <c r="CC10" i="10"/>
  <c r="CB10" i="10"/>
  <c r="BZ10" i="10"/>
  <c r="BX10" i="10"/>
  <c r="BW10" i="10"/>
  <c r="BU10" i="10"/>
  <c r="BT10" i="10"/>
  <c r="BS10" i="10"/>
  <c r="BQ10" i="10"/>
  <c r="T10" i="10"/>
  <c r="C10" i="10"/>
  <c r="A5" i="10"/>
  <c r="A4" i="10"/>
  <c r="A3" i="10"/>
  <c r="A2" i="10"/>
  <c r="A139" i="9"/>
  <c r="S120" i="9"/>
  <c r="R120" i="9"/>
  <c r="Q120" i="9"/>
  <c r="P120" i="9"/>
  <c r="O120" i="9"/>
  <c r="N120" i="9"/>
  <c r="M120" i="9"/>
  <c r="L120" i="9"/>
  <c r="K120" i="9"/>
  <c r="J120" i="9"/>
  <c r="I120" i="9"/>
  <c r="H120" i="9"/>
  <c r="G120" i="9"/>
  <c r="F120" i="9"/>
  <c r="B120" i="9"/>
  <c r="E118" i="9"/>
  <c r="D118" i="9"/>
  <c r="C118" i="9" s="1"/>
  <c r="E117" i="9"/>
  <c r="D117" i="9"/>
  <c r="C117" i="9" s="1"/>
  <c r="E116" i="9"/>
  <c r="D116" i="9"/>
  <c r="E115" i="9"/>
  <c r="D115" i="9"/>
  <c r="C115" i="9"/>
  <c r="U110" i="9"/>
  <c r="T110" i="9"/>
  <c r="S110" i="9"/>
  <c r="R110" i="9"/>
  <c r="Q110" i="9"/>
  <c r="P110" i="9"/>
  <c r="O110" i="9"/>
  <c r="N110" i="9"/>
  <c r="M110" i="9"/>
  <c r="L110" i="9"/>
  <c r="K110" i="9"/>
  <c r="J110" i="9"/>
  <c r="I110" i="9"/>
  <c r="H110" i="9"/>
  <c r="G110" i="9"/>
  <c r="F110" i="9"/>
  <c r="B110" i="9" s="1"/>
  <c r="E110" i="9"/>
  <c r="D110" i="9"/>
  <c r="C110" i="9"/>
  <c r="B109" i="9"/>
  <c r="BZ109" i="9" s="1"/>
  <c r="B108" i="9"/>
  <c r="BZ108" i="9" s="1"/>
  <c r="BQ107" i="9"/>
  <c r="V107" i="9" s="1"/>
  <c r="B107" i="9"/>
  <c r="BZ107" i="9" s="1"/>
  <c r="B106" i="9"/>
  <c r="BZ106" i="9" s="1"/>
  <c r="B105" i="9"/>
  <c r="BZ105" i="9" s="1"/>
  <c r="B104" i="9"/>
  <c r="BZ104" i="9" s="1"/>
  <c r="B103" i="9"/>
  <c r="BZ103" i="9" s="1"/>
  <c r="B102" i="9"/>
  <c r="BZ102" i="9" s="1"/>
  <c r="B101" i="9"/>
  <c r="BZ101" i="9" s="1"/>
  <c r="B100" i="9"/>
  <c r="BZ100" i="9" s="1"/>
  <c r="BQ99" i="9"/>
  <c r="V99" i="9" s="1"/>
  <c r="B99" i="9"/>
  <c r="BZ99" i="9" s="1"/>
  <c r="B98" i="9"/>
  <c r="BZ98" i="9" s="1"/>
  <c r="B97" i="9"/>
  <c r="BZ97" i="9" s="1"/>
  <c r="B96" i="9"/>
  <c r="BZ96" i="9" s="1"/>
  <c r="B95" i="9"/>
  <c r="BZ95" i="9" s="1"/>
  <c r="B87" i="9"/>
  <c r="B86" i="9"/>
  <c r="C81" i="9"/>
  <c r="C80" i="9"/>
  <c r="C79" i="9"/>
  <c r="C78" i="9"/>
  <c r="C77" i="9"/>
  <c r="C76" i="9"/>
  <c r="C75" i="9"/>
  <c r="C74" i="9"/>
  <c r="CC69" i="9"/>
  <c r="BS69" i="9"/>
  <c r="D69" i="9"/>
  <c r="BU69" i="9" s="1"/>
  <c r="D68" i="9"/>
  <c r="BQ68" i="9" s="1"/>
  <c r="D67" i="9"/>
  <c r="BU67" i="9" s="1"/>
  <c r="D66" i="9"/>
  <c r="CA66" i="9" s="1"/>
  <c r="CC65" i="9"/>
  <c r="BU65" i="9"/>
  <c r="BS65" i="9"/>
  <c r="BQ65" i="9"/>
  <c r="D65" i="9"/>
  <c r="CC64" i="9"/>
  <c r="D64" i="9"/>
  <c r="CA64" i="9" s="1"/>
  <c r="M59" i="9"/>
  <c r="L59" i="9"/>
  <c r="K59" i="9"/>
  <c r="J59" i="9"/>
  <c r="I59" i="9"/>
  <c r="H59" i="9"/>
  <c r="G59" i="9"/>
  <c r="F59" i="9"/>
  <c r="E59" i="9"/>
  <c r="D59" i="9"/>
  <c r="C58" i="9"/>
  <c r="CB58" i="9" s="1"/>
  <c r="CC57" i="9"/>
  <c r="CA57" i="9"/>
  <c r="BT57" i="9"/>
  <c r="BR57" i="9"/>
  <c r="BQ57" i="9"/>
  <c r="C57" i="9"/>
  <c r="CB57" i="9" s="1"/>
  <c r="C56" i="9"/>
  <c r="CB56" i="9" s="1"/>
  <c r="C55" i="9"/>
  <c r="CB55" i="9" s="1"/>
  <c r="CC54" i="9"/>
  <c r="CA54" i="9"/>
  <c r="BT54" i="9"/>
  <c r="C54" i="9"/>
  <c r="CB54" i="9" s="1"/>
  <c r="C53" i="9"/>
  <c r="CB53" i="9" s="1"/>
  <c r="C52" i="9"/>
  <c r="CB52" i="9" s="1"/>
  <c r="CC51" i="9"/>
  <c r="CA51" i="9"/>
  <c r="BZ51" i="9"/>
  <c r="BT51" i="9"/>
  <c r="BR51" i="9"/>
  <c r="BQ51" i="9"/>
  <c r="C51" i="9"/>
  <c r="CB51" i="9" s="1"/>
  <c r="CC50" i="9"/>
  <c r="C50" i="9"/>
  <c r="CB50" i="9" s="1"/>
  <c r="N47" i="9"/>
  <c r="M47" i="9"/>
  <c r="L47" i="9"/>
  <c r="K47" i="9"/>
  <c r="J47" i="9"/>
  <c r="I47" i="9"/>
  <c r="H47" i="9"/>
  <c r="G47" i="9"/>
  <c r="F47" i="9"/>
  <c r="E47" i="9"/>
  <c r="D47" i="9"/>
  <c r="C47" i="9"/>
  <c r="CC46" i="9"/>
  <c r="CB46" i="9"/>
  <c r="CA46" i="9"/>
  <c r="BZ46" i="9"/>
  <c r="BT46" i="9"/>
  <c r="BS46" i="9"/>
  <c r="BR46" i="9"/>
  <c r="BQ46" i="9"/>
  <c r="O46" i="9" s="1"/>
  <c r="CB45" i="9"/>
  <c r="CA45" i="9"/>
  <c r="BZ45" i="9"/>
  <c r="BS45" i="9"/>
  <c r="BR45" i="9"/>
  <c r="BQ45" i="9"/>
  <c r="O45" i="9"/>
  <c r="CB44" i="9"/>
  <c r="CA44" i="9"/>
  <c r="BZ44" i="9"/>
  <c r="BS44" i="9"/>
  <c r="BR44" i="9"/>
  <c r="BQ44" i="9"/>
  <c r="CB43" i="9"/>
  <c r="CA43" i="9"/>
  <c r="BZ43" i="9"/>
  <c r="BS43" i="9"/>
  <c r="BR43" i="9"/>
  <c r="BQ43" i="9"/>
  <c r="CB42" i="9"/>
  <c r="CA42" i="9"/>
  <c r="BZ42" i="9"/>
  <c r="BS42" i="9"/>
  <c r="BR42" i="9"/>
  <c r="BQ42" i="9"/>
  <c r="O42" i="9"/>
  <c r="N41" i="9"/>
  <c r="M41" i="9"/>
  <c r="L41" i="9"/>
  <c r="K41" i="9"/>
  <c r="J41" i="9"/>
  <c r="I41" i="9"/>
  <c r="H41" i="9"/>
  <c r="G41" i="9"/>
  <c r="F41" i="9"/>
  <c r="E41" i="9"/>
  <c r="D41" i="9"/>
  <c r="C41" i="9"/>
  <c r="CC40" i="9"/>
  <c r="CB40" i="9"/>
  <c r="CA40" i="9"/>
  <c r="BZ40" i="9"/>
  <c r="BT40" i="9"/>
  <c r="BS40" i="9"/>
  <c r="BR40" i="9"/>
  <c r="BQ40" i="9"/>
  <c r="O40" i="9" s="1"/>
  <c r="CC39" i="9"/>
  <c r="CB39" i="9"/>
  <c r="CA39" i="9"/>
  <c r="BZ39" i="9"/>
  <c r="BT39" i="9"/>
  <c r="BS39" i="9"/>
  <c r="BR39" i="9"/>
  <c r="BQ39" i="9"/>
  <c r="CC38" i="9"/>
  <c r="CB38" i="9"/>
  <c r="CA38" i="9"/>
  <c r="BZ38" i="9"/>
  <c r="BT38" i="9"/>
  <c r="BS38" i="9"/>
  <c r="BR38" i="9"/>
  <c r="BQ38" i="9"/>
  <c r="C35" i="9"/>
  <c r="CD35" i="9" s="1"/>
  <c r="CG34" i="9"/>
  <c r="CD34" i="9"/>
  <c r="CC34" i="9"/>
  <c r="BX34" i="9"/>
  <c r="C34" i="9"/>
  <c r="BZ34" i="9" s="1"/>
  <c r="C33" i="9"/>
  <c r="CG33" i="9" s="1"/>
  <c r="CG32" i="9"/>
  <c r="CD32" i="9"/>
  <c r="CC32" i="9"/>
  <c r="BZ32" i="9"/>
  <c r="BX32" i="9"/>
  <c r="BS32" i="9"/>
  <c r="C32" i="9"/>
  <c r="BW32" i="9" s="1"/>
  <c r="C31" i="9"/>
  <c r="BZ31" i="9" s="1"/>
  <c r="CG30" i="9"/>
  <c r="CD30" i="9"/>
  <c r="CC30" i="9"/>
  <c r="BZ30" i="9"/>
  <c r="BX30" i="9"/>
  <c r="BW30" i="9"/>
  <c r="BS30" i="9"/>
  <c r="C30" i="9"/>
  <c r="BR30" i="9" s="1"/>
  <c r="BW29" i="9"/>
  <c r="BS29" i="9"/>
  <c r="BR29" i="9"/>
  <c r="C29" i="9"/>
  <c r="CG29" i="9" s="1"/>
  <c r="C28" i="9"/>
  <c r="CG28" i="9" s="1"/>
  <c r="CG27" i="9"/>
  <c r="CD27" i="9"/>
  <c r="CC27" i="9"/>
  <c r="BX27" i="9"/>
  <c r="C27" i="9"/>
  <c r="CF27" i="9" s="1"/>
  <c r="C26" i="9"/>
  <c r="CB26" i="9" s="1"/>
  <c r="CG25" i="9"/>
  <c r="CE25" i="9"/>
  <c r="CD25" i="9"/>
  <c r="CC25" i="9"/>
  <c r="CA25" i="9"/>
  <c r="BZ25" i="9"/>
  <c r="BX25" i="9"/>
  <c r="BV25" i="9"/>
  <c r="BU25" i="9"/>
  <c r="BT25" i="9"/>
  <c r="BR25" i="9"/>
  <c r="BQ25" i="9"/>
  <c r="C25" i="9"/>
  <c r="CF25" i="9" s="1"/>
  <c r="C24" i="9"/>
  <c r="C23" i="9"/>
  <c r="CF23" i="9" s="1"/>
  <c r="CG22" i="9"/>
  <c r="CF22" i="9"/>
  <c r="CB22" i="9"/>
  <c r="BZ22" i="9"/>
  <c r="BX22" i="9"/>
  <c r="BT22" i="9"/>
  <c r="BS22" i="9"/>
  <c r="C22" i="9"/>
  <c r="C21" i="9"/>
  <c r="CF21" i="9" s="1"/>
  <c r="CG20" i="9"/>
  <c r="CF20" i="9"/>
  <c r="CD20" i="9"/>
  <c r="CB20" i="9"/>
  <c r="CA20" i="9"/>
  <c r="BZ20" i="9"/>
  <c r="BW20" i="9"/>
  <c r="BU20" i="9"/>
  <c r="BT20" i="9"/>
  <c r="BR20" i="9"/>
  <c r="BQ20" i="9"/>
  <c r="C20" i="9"/>
  <c r="CC20" i="9" s="1"/>
  <c r="C19" i="9"/>
  <c r="CC19" i="9" s="1"/>
  <c r="CG18" i="9"/>
  <c r="CF18" i="9"/>
  <c r="CD18" i="9"/>
  <c r="C18" i="9"/>
  <c r="CC18" i="9" s="1"/>
  <c r="C17" i="9"/>
  <c r="CG17" i="9" s="1"/>
  <c r="CG16" i="9"/>
  <c r="CD16" i="9"/>
  <c r="CC16" i="9"/>
  <c r="CB16" i="9"/>
  <c r="BX16" i="9"/>
  <c r="BU16" i="9"/>
  <c r="BQ16" i="9"/>
  <c r="C16" i="9"/>
  <c r="CF16" i="9" s="1"/>
  <c r="C15" i="9"/>
  <c r="CB15" i="9" s="1"/>
  <c r="C14" i="9"/>
  <c r="CF14" i="9" s="1"/>
  <c r="CG13" i="9"/>
  <c r="CB13" i="9"/>
  <c r="BZ13" i="9"/>
  <c r="BT13" i="9"/>
  <c r="C13" i="9"/>
  <c r="BS13" i="9" s="1"/>
  <c r="C12" i="9"/>
  <c r="CF12" i="9" s="1"/>
  <c r="C11" i="9"/>
  <c r="CB11" i="9" s="1"/>
  <c r="C10" i="9"/>
  <c r="BU10" i="9" s="1"/>
  <c r="A5" i="9"/>
  <c r="A4" i="9"/>
  <c r="A3" i="9"/>
  <c r="A2" i="9"/>
  <c r="V65" i="13" l="1"/>
  <c r="C120" i="13"/>
  <c r="BQ67" i="13"/>
  <c r="BS13" i="13"/>
  <c r="BS67" i="13"/>
  <c r="BQ99" i="13"/>
  <c r="V99" i="13" s="1"/>
  <c r="BQ109" i="13"/>
  <c r="V109" i="13" s="1"/>
  <c r="BT13" i="13"/>
  <c r="BQ20" i="13"/>
  <c r="BQ25" i="13"/>
  <c r="BT26" i="13"/>
  <c r="BQ29" i="13"/>
  <c r="T29" i="13" s="1"/>
  <c r="BQ34" i="13"/>
  <c r="BQ50" i="13"/>
  <c r="BQ54" i="13"/>
  <c r="N54" i="13" s="1"/>
  <c r="BQ58" i="13"/>
  <c r="N58" i="13" s="1"/>
  <c r="BT67" i="13"/>
  <c r="BU13" i="13"/>
  <c r="BR20" i="13"/>
  <c r="BU26" i="13"/>
  <c r="CG32" i="13"/>
  <c r="BR34" i="13"/>
  <c r="BR50" i="13"/>
  <c r="BR54" i="13"/>
  <c r="BR58" i="13"/>
  <c r="BQ69" i="13"/>
  <c r="BT16" i="13"/>
  <c r="BS20" i="13"/>
  <c r="BS25" i="13"/>
  <c r="BS29" i="13"/>
  <c r="BS34" i="13"/>
  <c r="BS54" i="13"/>
  <c r="BR69" i="13"/>
  <c r="BX13" i="13"/>
  <c r="CG14" i="13"/>
  <c r="BU16" i="13"/>
  <c r="CD17" i="13"/>
  <c r="BT20" i="13"/>
  <c r="BR24" i="13"/>
  <c r="BT25" i="13"/>
  <c r="BX26" i="13"/>
  <c r="CG27" i="13"/>
  <c r="BT29" i="13"/>
  <c r="CD31" i="13"/>
  <c r="BT34" i="13"/>
  <c r="BT50" i="13"/>
  <c r="BT52" i="13"/>
  <c r="BT54" i="13"/>
  <c r="BT56" i="13"/>
  <c r="BT58" i="13"/>
  <c r="BS64" i="13"/>
  <c r="CA67" i="13"/>
  <c r="BS69" i="13"/>
  <c r="BQ95" i="13"/>
  <c r="V95" i="13" s="1"/>
  <c r="BQ100" i="13"/>
  <c r="V100" i="13" s="1"/>
  <c r="BQ105" i="13"/>
  <c r="V105" i="13" s="1"/>
  <c r="BQ26" i="13"/>
  <c r="BS26" i="13"/>
  <c r="BQ104" i="13"/>
  <c r="V104" i="13" s="1"/>
  <c r="BQ16" i="13"/>
  <c r="CF18" i="13"/>
  <c r="CF32" i="13"/>
  <c r="BQ52" i="13"/>
  <c r="BQ56" i="13"/>
  <c r="BS16" i="13"/>
  <c r="CG18" i="13"/>
  <c r="BR25" i="13"/>
  <c r="BR29" i="13"/>
  <c r="BR52" i="13"/>
  <c r="BR56" i="13"/>
  <c r="BQ64" i="13"/>
  <c r="V64" i="13" s="1"/>
  <c r="BU67" i="13"/>
  <c r="BW13" i="13"/>
  <c r="BQ24" i="13"/>
  <c r="BW26" i="13"/>
  <c r="BS50" i="13"/>
  <c r="BS52" i="13"/>
  <c r="BS56" i="13"/>
  <c r="BS58" i="13"/>
  <c r="BR64" i="13"/>
  <c r="BZ67" i="13"/>
  <c r="BQ12" i="13"/>
  <c r="T12" i="13" s="1"/>
  <c r="BZ13" i="13"/>
  <c r="BW16" i="13"/>
  <c r="BQ19" i="13"/>
  <c r="BU20" i="13"/>
  <c r="BQ23" i="13"/>
  <c r="BS24" i="13"/>
  <c r="BU25" i="13"/>
  <c r="BZ26" i="13"/>
  <c r="BU29" i="13"/>
  <c r="CF31" i="13"/>
  <c r="BQ33" i="13"/>
  <c r="BU34" i="13"/>
  <c r="BZ50" i="13"/>
  <c r="BZ52" i="13"/>
  <c r="BZ54" i="13"/>
  <c r="BZ56" i="13"/>
  <c r="BZ58" i="13"/>
  <c r="BT64" i="13"/>
  <c r="CB67" i="13"/>
  <c r="BT69" i="13"/>
  <c r="CA56" i="13"/>
  <c r="CA69" i="13"/>
  <c r="CA54" i="13"/>
  <c r="CB56" i="13"/>
  <c r="CA64" i="13"/>
  <c r="CB69" i="13"/>
  <c r="BZ96" i="13"/>
  <c r="BZ101" i="13"/>
  <c r="BZ106" i="13"/>
  <c r="BQ18" i="13"/>
  <c r="T18" i="13" s="1"/>
  <c r="CA20" i="13"/>
  <c r="BW24" i="13"/>
  <c r="CF26" i="13"/>
  <c r="CA34" i="13"/>
  <c r="C59" i="13"/>
  <c r="CB64" i="13"/>
  <c r="BX12" i="13"/>
  <c r="CG13" i="13"/>
  <c r="BU15" i="13"/>
  <c r="T15" i="13" s="1"/>
  <c r="CD16" i="13"/>
  <c r="BR18" i="13"/>
  <c r="BW19" i="13"/>
  <c r="CB20" i="13"/>
  <c r="BV23" i="13"/>
  <c r="BX24" i="13"/>
  <c r="CA25" i="13"/>
  <c r="CG26" i="13"/>
  <c r="BU28" i="13"/>
  <c r="CB29" i="13"/>
  <c r="BR32" i="13"/>
  <c r="BW33" i="13"/>
  <c r="CB34" i="13"/>
  <c r="CC64" i="13"/>
  <c r="BQ68" i="13"/>
  <c r="CC69" i="13"/>
  <c r="CC54" i="13"/>
  <c r="BQ11" i="13"/>
  <c r="BZ12" i="13"/>
  <c r="B139" i="13" s="1"/>
  <c r="CF16" i="13"/>
  <c r="BS18" i="13"/>
  <c r="BX19" i="13"/>
  <c r="CC20" i="13"/>
  <c r="BQ22" i="13"/>
  <c r="BW23" i="13"/>
  <c r="BZ24" i="13"/>
  <c r="CC29" i="13"/>
  <c r="BS32" i="13"/>
  <c r="BX33" i="13"/>
  <c r="CC34" i="13"/>
  <c r="BQ51" i="13"/>
  <c r="BQ53" i="13"/>
  <c r="BQ55" i="13"/>
  <c r="N55" i="13" s="1"/>
  <c r="BQ57" i="13"/>
  <c r="N57" i="13" s="1"/>
  <c r="CD64" i="13"/>
  <c r="BR68" i="13"/>
  <c r="CD69" i="13"/>
  <c r="CC58" i="13"/>
  <c r="BZ25" i="13"/>
  <c r="BS11" i="13"/>
  <c r="CB12" i="13"/>
  <c r="BX15" i="13"/>
  <c r="CG16" i="13"/>
  <c r="BT18" i="13"/>
  <c r="BZ19" i="13"/>
  <c r="CD20" i="13"/>
  <c r="BS22" i="13"/>
  <c r="BX23" i="13"/>
  <c r="CA24" i="13"/>
  <c r="CC25" i="13"/>
  <c r="BX28" i="13"/>
  <c r="CD29" i="13"/>
  <c r="BT32" i="13"/>
  <c r="BZ33" i="13"/>
  <c r="CD34" i="13"/>
  <c r="BR51" i="13"/>
  <c r="BR53" i="13"/>
  <c r="BR55" i="13"/>
  <c r="BR57" i="13"/>
  <c r="BS68" i="13"/>
  <c r="BQ13" i="13"/>
  <c r="BR67" i="13"/>
  <c r="CB13" i="13"/>
  <c r="BW20" i="13"/>
  <c r="CA50" i="13"/>
  <c r="BX29" i="13"/>
  <c r="CB52" i="13"/>
  <c r="CD13" i="13"/>
  <c r="CB16" i="13"/>
  <c r="BZ20" i="13"/>
  <c r="BZ34" i="13"/>
  <c r="CC50" i="13"/>
  <c r="CC52" i="13"/>
  <c r="CF13" i="13"/>
  <c r="CC16" i="13"/>
  <c r="CA29" i="13"/>
  <c r="BQ32" i="13"/>
  <c r="T32" i="13" s="1"/>
  <c r="CB25" i="13"/>
  <c r="BT11" i="13"/>
  <c r="CC12" i="13"/>
  <c r="B150" i="13" s="1"/>
  <c r="BQ14" i="13"/>
  <c r="T14" i="13" s="1"/>
  <c r="BZ15" i="13"/>
  <c r="BU18" i="13"/>
  <c r="CA19" i="13"/>
  <c r="CF20" i="13"/>
  <c r="BT22" i="13"/>
  <c r="BZ23" i="13"/>
  <c r="CB24" i="13"/>
  <c r="CD25" i="13"/>
  <c r="BQ27" i="13"/>
  <c r="T27" i="13" s="1"/>
  <c r="BZ28" i="13"/>
  <c r="CF29" i="13"/>
  <c r="BQ31" i="13"/>
  <c r="T31" i="13" s="1"/>
  <c r="BU32" i="13"/>
  <c r="CA33" i="13"/>
  <c r="CF34" i="13"/>
  <c r="BS51" i="13"/>
  <c r="BS53" i="13"/>
  <c r="BS55" i="13"/>
  <c r="BS57" i="13"/>
  <c r="BT68" i="13"/>
  <c r="BV25" i="13"/>
  <c r="CC24" i="13"/>
  <c r="A150" i="13"/>
  <c r="BX16" i="13"/>
  <c r="CB26" i="13"/>
  <c r="BW29" i="13"/>
  <c r="BW34" i="13"/>
  <c r="CA58" i="13"/>
  <c r="CC67" i="13"/>
  <c r="BX20" i="13"/>
  <c r="BW25" i="13"/>
  <c r="CC26" i="13"/>
  <c r="BX34" i="13"/>
  <c r="BV24" i="13"/>
  <c r="BX25" i="13"/>
  <c r="BZ29" i="13"/>
  <c r="BU11" i="13"/>
  <c r="BW18" i="13"/>
  <c r="BU22" i="13"/>
  <c r="CE25" i="13"/>
  <c r="BW32" i="13"/>
  <c r="BT53" i="13"/>
  <c r="BU68" i="13"/>
  <c r="BZ107" i="12"/>
  <c r="BQ107" i="12"/>
  <c r="V107" i="12" s="1"/>
  <c r="BW19" i="12"/>
  <c r="BV23" i="12"/>
  <c r="BX27" i="12"/>
  <c r="CG16" i="12"/>
  <c r="CC16" i="12"/>
  <c r="BZ16" i="12"/>
  <c r="BX16" i="12"/>
  <c r="BW16" i="12"/>
  <c r="BX19" i="12"/>
  <c r="BW23" i="12"/>
  <c r="BS25" i="12"/>
  <c r="BZ27" i="12"/>
  <c r="BW31" i="12"/>
  <c r="BR52" i="12"/>
  <c r="BQ67" i="12"/>
  <c r="V67" i="12" s="1"/>
  <c r="BZ100" i="12"/>
  <c r="BQ100" i="12"/>
  <c r="V100" i="12" s="1"/>
  <c r="CD19" i="12"/>
  <c r="CC23" i="12"/>
  <c r="BT25" i="12"/>
  <c r="CB27" i="12"/>
  <c r="BX31" i="12"/>
  <c r="BS52" i="12"/>
  <c r="BQ64" i="12"/>
  <c r="BR67" i="12"/>
  <c r="BT14" i="12"/>
  <c r="BQ14" i="12"/>
  <c r="BS14" i="12"/>
  <c r="BQ16" i="12"/>
  <c r="BX25" i="12"/>
  <c r="BZ31" i="12"/>
  <c r="C59" i="12"/>
  <c r="CB50" i="12"/>
  <c r="CA50" i="12"/>
  <c r="BZ50" i="12"/>
  <c r="BT52" i="12"/>
  <c r="CB58" i="12"/>
  <c r="CA58" i="12"/>
  <c r="BZ58" i="12"/>
  <c r="BQ109" i="12"/>
  <c r="V109" i="12" s="1"/>
  <c r="CC19" i="12"/>
  <c r="BZ19" i="12"/>
  <c r="CB19" i="12"/>
  <c r="CA19" i="12"/>
  <c r="BU19" i="12"/>
  <c r="BS19" i="12"/>
  <c r="BR19" i="12"/>
  <c r="BQ19" i="12"/>
  <c r="CB23" i="12"/>
  <c r="BZ23" i="12"/>
  <c r="CA23" i="12"/>
  <c r="BX23" i="12"/>
  <c r="BU23" i="12"/>
  <c r="BS23" i="12"/>
  <c r="BR23" i="12"/>
  <c r="BQ23" i="12"/>
  <c r="T23" i="12" s="1"/>
  <c r="BT27" i="12"/>
  <c r="BS27" i="12"/>
  <c r="BQ27" i="12"/>
  <c r="BU27" i="12"/>
  <c r="BQ25" i="12"/>
  <c r="CD67" i="12"/>
  <c r="CC67" i="12"/>
  <c r="CB67" i="12"/>
  <c r="CA67" i="12"/>
  <c r="BQ99" i="12"/>
  <c r="V99" i="12" s="1"/>
  <c r="BR25" i="12"/>
  <c r="BU31" i="12"/>
  <c r="BQ52" i="12"/>
  <c r="CD64" i="12"/>
  <c r="CB64" i="12"/>
  <c r="BZ64" i="12"/>
  <c r="BU64" i="12"/>
  <c r="BT64" i="12"/>
  <c r="BS64" i="12"/>
  <c r="A150" i="12"/>
  <c r="BS16" i="12"/>
  <c r="CG19" i="12"/>
  <c r="CE23" i="12"/>
  <c r="CA25" i="12"/>
  <c r="CD27" i="12"/>
  <c r="CA31" i="12"/>
  <c r="CC33" i="12"/>
  <c r="CA33" i="12"/>
  <c r="BZ33" i="12"/>
  <c r="CB33" i="12"/>
  <c r="BU33" i="12"/>
  <c r="BS33" i="12"/>
  <c r="BR33" i="12"/>
  <c r="BQ33" i="12"/>
  <c r="CA64" i="12"/>
  <c r="BT67" i="12"/>
  <c r="BT16" i="12"/>
  <c r="CF20" i="12"/>
  <c r="CG20" i="12"/>
  <c r="CD20" i="12"/>
  <c r="CA20" i="12"/>
  <c r="BX20" i="12"/>
  <c r="T20" i="12" s="1"/>
  <c r="BW20" i="12"/>
  <c r="BU20" i="12"/>
  <c r="CF23" i="12"/>
  <c r="CB25" i="12"/>
  <c r="CF27" i="12"/>
  <c r="CB31" i="12"/>
  <c r="CC64" i="12"/>
  <c r="BU67" i="12"/>
  <c r="BZ102" i="12"/>
  <c r="BQ102" i="12"/>
  <c r="V102" i="12" s="1"/>
  <c r="BX14" i="12"/>
  <c r="BU16" i="12"/>
  <c r="CG23" i="12"/>
  <c r="CG27" i="12"/>
  <c r="BT33" i="12"/>
  <c r="BR50" i="12"/>
  <c r="N50" i="12" s="1"/>
  <c r="BR58" i="12"/>
  <c r="N58" i="12" s="1"/>
  <c r="BZ67" i="12"/>
  <c r="CB56" i="12"/>
  <c r="CA56" i="12"/>
  <c r="BZ56" i="12"/>
  <c r="BQ68" i="12"/>
  <c r="CF16" i="12"/>
  <c r="BQ24" i="12"/>
  <c r="BZ95" i="12"/>
  <c r="BQ95" i="12"/>
  <c r="V95" i="12" s="1"/>
  <c r="T17" i="12"/>
  <c r="BT20" i="12"/>
  <c r="BS26" i="12"/>
  <c r="CF33" i="12"/>
  <c r="CF14" i="12"/>
  <c r="BT26" i="12"/>
  <c r="CG33" i="12"/>
  <c r="BR56" i="12"/>
  <c r="BU26" i="12"/>
  <c r="BS56" i="12"/>
  <c r="BZ104" i="12"/>
  <c r="CF13" i="12"/>
  <c r="CC13" i="12"/>
  <c r="CB13" i="12"/>
  <c r="BZ13" i="12"/>
  <c r="CC20" i="12"/>
  <c r="CB54" i="12"/>
  <c r="CA54" i="12"/>
  <c r="BZ54" i="12"/>
  <c r="BT56" i="12"/>
  <c r="CD69" i="12"/>
  <c r="CB69" i="12"/>
  <c r="BZ69" i="12"/>
  <c r="BU69" i="12"/>
  <c r="BT69" i="12"/>
  <c r="BS69" i="12"/>
  <c r="BZ97" i="12"/>
  <c r="BQ97" i="12"/>
  <c r="V97" i="12" s="1"/>
  <c r="BZ105" i="12"/>
  <c r="BQ105" i="12"/>
  <c r="V105" i="12" s="1"/>
  <c r="CF25" i="12"/>
  <c r="CD25" i="12"/>
  <c r="CE25" i="12"/>
  <c r="CC25" i="12"/>
  <c r="BZ25" i="12"/>
  <c r="BW25" i="12"/>
  <c r="BV25" i="12"/>
  <c r="BU25" i="12"/>
  <c r="BS31" i="12"/>
  <c r="BQ31" i="12"/>
  <c r="BR31" i="12"/>
  <c r="CG31" i="12"/>
  <c r="CF31" i="12"/>
  <c r="CB52" i="12"/>
  <c r="CA52" i="12"/>
  <c r="BZ52" i="12"/>
  <c r="BT19" i="12"/>
  <c r="BT23" i="12"/>
  <c r="BW27" i="12"/>
  <c r="BT31" i="12"/>
  <c r="CF12" i="12"/>
  <c r="CB12" i="12"/>
  <c r="CD12" i="12"/>
  <c r="CC12" i="12"/>
  <c r="BW12" i="12"/>
  <c r="BT12" i="12"/>
  <c r="BS12" i="12"/>
  <c r="BQ12" i="12"/>
  <c r="CD24" i="12"/>
  <c r="CA24" i="12"/>
  <c r="CC24" i="12"/>
  <c r="CB24" i="12"/>
  <c r="BW24" i="12"/>
  <c r="BU24" i="12"/>
  <c r="BT24" i="12"/>
  <c r="BS24" i="12"/>
  <c r="CF26" i="12"/>
  <c r="CC26" i="12"/>
  <c r="CB26" i="12"/>
  <c r="BZ26" i="12"/>
  <c r="CD31" i="12"/>
  <c r="BZ68" i="12"/>
  <c r="BS68" i="12"/>
  <c r="BU68" i="12"/>
  <c r="BT68" i="12"/>
  <c r="BR68" i="12"/>
  <c r="BQ26" i="12"/>
  <c r="CD33" i="12"/>
  <c r="CA68" i="12"/>
  <c r="BX12" i="12"/>
  <c r="B139" i="12" s="1"/>
  <c r="BR24" i="12"/>
  <c r="BQ56" i="12"/>
  <c r="CB68" i="12"/>
  <c r="BZ12" i="12"/>
  <c r="BZ20" i="12"/>
  <c r="BV24" i="12"/>
  <c r="CC68" i="12"/>
  <c r="CG12" i="12"/>
  <c r="CG14" i="12"/>
  <c r="CB20" i="12"/>
  <c r="BX24" i="12"/>
  <c r="CF34" i="12"/>
  <c r="CD34" i="12"/>
  <c r="CG34" i="12"/>
  <c r="CA34" i="12"/>
  <c r="BX34" i="12"/>
  <c r="BW34" i="12"/>
  <c r="BU34" i="12"/>
  <c r="CE24" i="12"/>
  <c r="BX26" i="12"/>
  <c r="CF29" i="12"/>
  <c r="CD29" i="12"/>
  <c r="CG29" i="12"/>
  <c r="CA29" i="12"/>
  <c r="BX29" i="12"/>
  <c r="BW29" i="12"/>
  <c r="BU29" i="12"/>
  <c r="T29" i="12" s="1"/>
  <c r="BQ34" i="12"/>
  <c r="T34" i="12" s="1"/>
  <c r="O40" i="12"/>
  <c r="CC56" i="12"/>
  <c r="BQ66" i="12"/>
  <c r="V66" i="12" s="1"/>
  <c r="CF10" i="12"/>
  <c r="B150" i="12" s="1"/>
  <c r="BQ15" i="12"/>
  <c r="BQ28" i="12"/>
  <c r="BR66" i="12"/>
  <c r="BT28" i="12"/>
  <c r="BT66" i="12"/>
  <c r="BS11" i="12"/>
  <c r="BX28" i="12"/>
  <c r="CA66" i="12"/>
  <c r="BZ15" i="12"/>
  <c r="BT22" i="12"/>
  <c r="BU11" i="12"/>
  <c r="CB15" i="12"/>
  <c r="BU22" i="12"/>
  <c r="CB28" i="12"/>
  <c r="BT51" i="12"/>
  <c r="N51" i="12" s="1"/>
  <c r="BT53" i="12"/>
  <c r="N53" i="12" s="1"/>
  <c r="BT55" i="12"/>
  <c r="N55" i="12" s="1"/>
  <c r="BT57" i="12"/>
  <c r="N57" i="12" s="1"/>
  <c r="BQ65" i="12"/>
  <c r="V65" i="12" s="1"/>
  <c r="CC66" i="12"/>
  <c r="BX15" i="12"/>
  <c r="BS22" i="12"/>
  <c r="BT11" i="12"/>
  <c r="BZ28" i="12"/>
  <c r="CB66" i="12"/>
  <c r="CG26" i="11"/>
  <c r="CF26" i="11"/>
  <c r="BX26" i="11"/>
  <c r="BW26" i="11"/>
  <c r="BU26" i="11"/>
  <c r="CA67" i="11"/>
  <c r="BZ67" i="11"/>
  <c r="BU67" i="11"/>
  <c r="BT67" i="11"/>
  <c r="BQ34" i="11"/>
  <c r="BQ26" i="11"/>
  <c r="BS26" i="11"/>
  <c r="BW34" i="11"/>
  <c r="BT56" i="11"/>
  <c r="BS56" i="11"/>
  <c r="BR56" i="11"/>
  <c r="BT24" i="11"/>
  <c r="CB14" i="11"/>
  <c r="BU24" i="11"/>
  <c r="BZ26" i="11"/>
  <c r="BZ34" i="11"/>
  <c r="BQ56" i="11"/>
  <c r="CB67" i="11"/>
  <c r="CC14" i="11"/>
  <c r="CB26" i="11"/>
  <c r="T33" i="11"/>
  <c r="CC34" i="11"/>
  <c r="BZ56" i="11"/>
  <c r="CC67" i="11"/>
  <c r="BT52" i="11"/>
  <c r="BS52" i="11"/>
  <c r="BR52" i="11"/>
  <c r="BR67" i="11"/>
  <c r="BW14" i="11"/>
  <c r="CD24" i="11"/>
  <c r="CC24" i="11"/>
  <c r="CB24" i="11"/>
  <c r="CA24" i="11"/>
  <c r="BX24" i="11"/>
  <c r="BW24" i="11"/>
  <c r="BR24" i="11"/>
  <c r="BQ24" i="11"/>
  <c r="CG29" i="11"/>
  <c r="CF29" i="11"/>
  <c r="CD29" i="11"/>
  <c r="CB29" i="11"/>
  <c r="CA29" i="11"/>
  <c r="BT29" i="11"/>
  <c r="BS29" i="11"/>
  <c r="BR29" i="11"/>
  <c r="T29" i="11" s="1"/>
  <c r="BZ24" i="11"/>
  <c r="BU29" i="11"/>
  <c r="BS31" i="11"/>
  <c r="BR31" i="11"/>
  <c r="BQ31" i="11"/>
  <c r="T31" i="11" s="1"/>
  <c r="CD31" i="11"/>
  <c r="CC31" i="11"/>
  <c r="CB31" i="11"/>
  <c r="CD67" i="11"/>
  <c r="BW29" i="11"/>
  <c r="CB56" i="11"/>
  <c r="BZ68" i="11"/>
  <c r="BU68" i="11"/>
  <c r="BT68" i="11"/>
  <c r="BS68" i="11"/>
  <c r="BQ68" i="11"/>
  <c r="V68" i="11" s="1"/>
  <c r="BQ15" i="11"/>
  <c r="CF24" i="11"/>
  <c r="BT27" i="11"/>
  <c r="BS27" i="11"/>
  <c r="BQ27" i="11"/>
  <c r="CG27" i="11"/>
  <c r="CF27" i="11"/>
  <c r="CD27" i="11"/>
  <c r="BX29" i="11"/>
  <c r="BU31" i="11"/>
  <c r="BQ50" i="11"/>
  <c r="CC56" i="11"/>
  <c r="BR68" i="11"/>
  <c r="BS15" i="11"/>
  <c r="CG24" i="11"/>
  <c r="BU27" i="11"/>
  <c r="BZ29" i="11"/>
  <c r="BZ50" i="11"/>
  <c r="CA68" i="11"/>
  <c r="CG13" i="11"/>
  <c r="CF13" i="11"/>
  <c r="BX13" i="11"/>
  <c r="BW13" i="11"/>
  <c r="B139" i="11" s="1"/>
  <c r="BU13" i="11"/>
  <c r="CF25" i="11"/>
  <c r="CE25" i="11"/>
  <c r="CD25" i="11"/>
  <c r="CC25" i="11"/>
  <c r="CA25" i="11"/>
  <c r="BZ25" i="11"/>
  <c r="BT25" i="11"/>
  <c r="BS25" i="11"/>
  <c r="BR25" i="11"/>
  <c r="BW27" i="11"/>
  <c r="CC29" i="11"/>
  <c r="BX31" i="11"/>
  <c r="CA50" i="11"/>
  <c r="BT54" i="11"/>
  <c r="BS54" i="11"/>
  <c r="BR54" i="11"/>
  <c r="N54" i="11" s="1"/>
  <c r="CB68" i="11"/>
  <c r="B110" i="11"/>
  <c r="BQ106" i="11"/>
  <c r="V106" i="11" s="1"/>
  <c r="V65" i="11"/>
  <c r="BQ67" i="11"/>
  <c r="V67" i="11" s="1"/>
  <c r="BS67" i="11"/>
  <c r="BT31" i="11"/>
  <c r="C120" i="11"/>
  <c r="CB50" i="11"/>
  <c r="CC64" i="11"/>
  <c r="CB64" i="11"/>
  <c r="BS64" i="11"/>
  <c r="BR64" i="11"/>
  <c r="BQ64" i="11"/>
  <c r="BS13" i="11"/>
  <c r="BU25" i="11"/>
  <c r="CB27" i="11"/>
  <c r="CF31" i="11"/>
  <c r="BZ54" i="11"/>
  <c r="BU64" i="11"/>
  <c r="CC69" i="11"/>
  <c r="CB69" i="11"/>
  <c r="BS69" i="11"/>
  <c r="BR69" i="11"/>
  <c r="BQ69" i="11"/>
  <c r="V69" i="11" s="1"/>
  <c r="BQ96" i="11"/>
  <c r="V96" i="11" s="1"/>
  <c r="T22" i="11"/>
  <c r="CG34" i="11"/>
  <c r="CF34" i="11"/>
  <c r="CD34" i="11"/>
  <c r="CB34" i="11"/>
  <c r="CA34" i="11"/>
  <c r="BT34" i="11"/>
  <c r="BS34" i="11"/>
  <c r="BR34" i="11"/>
  <c r="BQ99" i="11"/>
  <c r="V99" i="11" s="1"/>
  <c r="CB52" i="11"/>
  <c r="CC15" i="11"/>
  <c r="CB15" i="11"/>
  <c r="BZ15" i="11"/>
  <c r="BX15" i="11"/>
  <c r="BU15" i="11"/>
  <c r="BT15" i="11"/>
  <c r="BQ101" i="11"/>
  <c r="V101" i="11" s="1"/>
  <c r="CE24" i="11"/>
  <c r="BX27" i="11"/>
  <c r="CF15" i="11"/>
  <c r="BZ27" i="11"/>
  <c r="BT64" i="11"/>
  <c r="CD68" i="11"/>
  <c r="CG15" i="11"/>
  <c r="BT13" i="11"/>
  <c r="CG16" i="11"/>
  <c r="CD16" i="11"/>
  <c r="CC16" i="11"/>
  <c r="BU16" i="11"/>
  <c r="BT16" i="11"/>
  <c r="BS16" i="11"/>
  <c r="BV25" i="11"/>
  <c r="CC27" i="11"/>
  <c r="CG31" i="11"/>
  <c r="CA54" i="11"/>
  <c r="BT58" i="11"/>
  <c r="BS58" i="11"/>
  <c r="BR58" i="11"/>
  <c r="BZ64" i="11"/>
  <c r="BT69" i="11"/>
  <c r="BQ104" i="11"/>
  <c r="V104" i="11" s="1"/>
  <c r="BT14" i="11"/>
  <c r="BS14" i="11"/>
  <c r="BQ14" i="11"/>
  <c r="CG14" i="11"/>
  <c r="CF14" i="11"/>
  <c r="CD14" i="11"/>
  <c r="BZ52" i="11"/>
  <c r="BU14" i="11"/>
  <c r="BQ52" i="11"/>
  <c r="BS24" i="11"/>
  <c r="CA52" i="11"/>
  <c r="BZ14" i="11"/>
  <c r="BT26" i="11"/>
  <c r="BX34" i="11"/>
  <c r="CC26" i="11"/>
  <c r="C59" i="11"/>
  <c r="BT50" i="11"/>
  <c r="BS50" i="11"/>
  <c r="BR50" i="11"/>
  <c r="CA56" i="11"/>
  <c r="CD26" i="11"/>
  <c r="CD15" i="11"/>
  <c r="BZ31" i="11"/>
  <c r="CC68" i="11"/>
  <c r="BX18" i="11"/>
  <c r="BW18" i="11"/>
  <c r="BU18" i="11"/>
  <c r="BT18" i="11"/>
  <c r="BR18" i="11"/>
  <c r="BQ18" i="11"/>
  <c r="T18" i="11" s="1"/>
  <c r="CG18" i="11"/>
  <c r="CA31" i="11"/>
  <c r="BZ13" i="11"/>
  <c r="BZ18" i="11"/>
  <c r="CG20" i="11"/>
  <c r="CF20" i="11"/>
  <c r="CD20" i="11"/>
  <c r="CB20" i="11"/>
  <c r="CA20" i="11"/>
  <c r="BT20" i="11"/>
  <c r="BS20" i="11"/>
  <c r="BR20" i="11"/>
  <c r="T20" i="11" s="1"/>
  <c r="BW25" i="11"/>
  <c r="CC28" i="11"/>
  <c r="CB28" i="11"/>
  <c r="BZ28" i="11"/>
  <c r="BX28" i="11"/>
  <c r="BU28" i="11"/>
  <c r="BT28" i="11"/>
  <c r="T28" i="11" s="1"/>
  <c r="BX32" i="11"/>
  <c r="BW32" i="11"/>
  <c r="BU32" i="11"/>
  <c r="BT32" i="11"/>
  <c r="BR32" i="11"/>
  <c r="BQ32" i="11"/>
  <c r="T32" i="11" s="1"/>
  <c r="CG32" i="11"/>
  <c r="CB54" i="11"/>
  <c r="CA64" i="11"/>
  <c r="CB13" i="11"/>
  <c r="BQ16" i="11"/>
  <c r="CA18" i="11"/>
  <c r="BX25" i="11"/>
  <c r="CC54" i="11"/>
  <c r="BQ58" i="11"/>
  <c r="CD64" i="11"/>
  <c r="BZ69" i="11"/>
  <c r="CG11" i="11"/>
  <c r="B150" i="11" s="1"/>
  <c r="CG22" i="11"/>
  <c r="CC17" i="11"/>
  <c r="CD17" i="11"/>
  <c r="BS11" i="11"/>
  <c r="T11" i="11" s="1"/>
  <c r="BS22" i="11"/>
  <c r="BR51" i="11"/>
  <c r="N51" i="11" s="1"/>
  <c r="BR53" i="11"/>
  <c r="N53" i="11" s="1"/>
  <c r="BR55" i="11"/>
  <c r="N55" i="11" s="1"/>
  <c r="BR57" i="11"/>
  <c r="N57" i="11" s="1"/>
  <c r="BQ97" i="11"/>
  <c r="V97" i="11" s="1"/>
  <c r="BQ102" i="11"/>
  <c r="V102" i="11" s="1"/>
  <c r="BQ107" i="11"/>
  <c r="V107" i="11" s="1"/>
  <c r="BT22" i="11"/>
  <c r="BS51" i="11"/>
  <c r="BS53" i="11"/>
  <c r="BS55" i="11"/>
  <c r="BS57" i="11"/>
  <c r="BT11" i="11"/>
  <c r="BU11" i="11"/>
  <c r="BT51" i="11"/>
  <c r="BT53" i="11"/>
  <c r="BT55" i="11"/>
  <c r="BT57" i="11"/>
  <c r="A150" i="11"/>
  <c r="BQ67" i="10"/>
  <c r="BQ99" i="10"/>
  <c r="V99" i="10" s="1"/>
  <c r="CC64" i="10"/>
  <c r="CA64" i="10"/>
  <c r="BZ64" i="10"/>
  <c r="CD64" i="10"/>
  <c r="CB64" i="10"/>
  <c r="BU64" i="10"/>
  <c r="BS67" i="10"/>
  <c r="BT67" i="10"/>
  <c r="CA58" i="10"/>
  <c r="CC58" i="10"/>
  <c r="CB58" i="10"/>
  <c r="BU67" i="10"/>
  <c r="BR23" i="10"/>
  <c r="BT64" i="10"/>
  <c r="CA67" i="10"/>
  <c r="BR19" i="10"/>
  <c r="CE23" i="10"/>
  <c r="CG25" i="10"/>
  <c r="BR34" i="10"/>
  <c r="BS58" i="10"/>
  <c r="BQ12" i="10"/>
  <c r="CD19" i="10"/>
  <c r="CF23" i="10"/>
  <c r="CG26" i="10"/>
  <c r="CF26" i="10"/>
  <c r="CC26" i="10"/>
  <c r="CD26" i="10"/>
  <c r="CC28" i="10"/>
  <c r="CB28" i="10"/>
  <c r="BW28" i="10"/>
  <c r="BU28" i="10"/>
  <c r="BZ28" i="10"/>
  <c r="BS28" i="10"/>
  <c r="BX28" i="10"/>
  <c r="BT28" i="10"/>
  <c r="BQ28" i="10"/>
  <c r="T28" i="10" s="1"/>
  <c r="BS34" i="10"/>
  <c r="CC52" i="10"/>
  <c r="CB52" i="10"/>
  <c r="BT58" i="10"/>
  <c r="BS12" i="10"/>
  <c r="CF19" i="10"/>
  <c r="CG23" i="10"/>
  <c r="BT34" i="10"/>
  <c r="BZ58" i="10"/>
  <c r="CD24" i="10"/>
  <c r="CC24" i="10"/>
  <c r="BZ24" i="10"/>
  <c r="BX24" i="10"/>
  <c r="BW24" i="10"/>
  <c r="CB24" i="10"/>
  <c r="CA24" i="10"/>
  <c r="BV24" i="10"/>
  <c r="BU24" i="10"/>
  <c r="BQ26" i="10"/>
  <c r="T26" i="10" s="1"/>
  <c r="CD28" i="10"/>
  <c r="BQ52" i="10"/>
  <c r="BQ33" i="10"/>
  <c r="CD33" i="10"/>
  <c r="BR25" i="10"/>
  <c r="CD67" i="10"/>
  <c r="CC67" i="10"/>
  <c r="CB54" i="10"/>
  <c r="CA54" i="10"/>
  <c r="CC54" i="10"/>
  <c r="BR67" i="10"/>
  <c r="BQ25" i="10"/>
  <c r="BQ64" i="10"/>
  <c r="BS25" i="10"/>
  <c r="BR64" i="10"/>
  <c r="BT25" i="10"/>
  <c r="CA34" i="10"/>
  <c r="BX34" i="10"/>
  <c r="CG34" i="10"/>
  <c r="CC34" i="10"/>
  <c r="CF34" i="10"/>
  <c r="CD34" i="10"/>
  <c r="CB34" i="10"/>
  <c r="BZ34" i="10"/>
  <c r="BS54" i="10"/>
  <c r="BS64" i="10"/>
  <c r="BZ67" i="10"/>
  <c r="BQ58" i="10"/>
  <c r="CG13" i="10"/>
  <c r="CD13" i="10"/>
  <c r="CF13" i="10"/>
  <c r="CC13" i="10"/>
  <c r="CG20" i="10"/>
  <c r="CB20" i="10"/>
  <c r="BX20" i="10"/>
  <c r="CF20" i="10"/>
  <c r="CC20" i="10"/>
  <c r="CD20" i="10"/>
  <c r="CA20" i="10"/>
  <c r="BZ20" i="10"/>
  <c r="BW34" i="10"/>
  <c r="CC33" i="10"/>
  <c r="CB33" i="10"/>
  <c r="BU33" i="10"/>
  <c r="BT33" i="10"/>
  <c r="CA33" i="10"/>
  <c r="BX33" i="10"/>
  <c r="BZ33" i="10"/>
  <c r="BW33" i="10"/>
  <c r="BS33" i="10"/>
  <c r="CF25" i="10"/>
  <c r="CA25" i="10"/>
  <c r="CE25" i="10"/>
  <c r="BX25" i="10"/>
  <c r="BW25" i="10"/>
  <c r="CD25" i="10"/>
  <c r="CB25" i="10"/>
  <c r="CC25" i="10"/>
  <c r="BZ25" i="10"/>
  <c r="BQ100" i="10"/>
  <c r="V100" i="10" s="1"/>
  <c r="A150" i="10"/>
  <c r="CC19" i="10"/>
  <c r="CB19" i="10"/>
  <c r="BW19" i="10"/>
  <c r="BU19" i="10"/>
  <c r="CA19" i="10"/>
  <c r="BS19" i="10"/>
  <c r="BZ19" i="10"/>
  <c r="BX19" i="10"/>
  <c r="BT19" i="10"/>
  <c r="BT54" i="10"/>
  <c r="BQ109" i="10"/>
  <c r="V109" i="10" s="1"/>
  <c r="CF12" i="10"/>
  <c r="BT12" i="10"/>
  <c r="CD12" i="10"/>
  <c r="BX12" i="10"/>
  <c r="BW12" i="10"/>
  <c r="B139" i="10" s="1"/>
  <c r="BU12" i="10"/>
  <c r="CC12" i="10"/>
  <c r="BZ12" i="10"/>
  <c r="CB12" i="10"/>
  <c r="B150" i="10" s="1"/>
  <c r="BV25" i="10"/>
  <c r="BQ34" i="10"/>
  <c r="BZ54" i="10"/>
  <c r="BQ13" i="10"/>
  <c r="CD15" i="10"/>
  <c r="BQ20" i="10"/>
  <c r="BU26" i="10"/>
  <c r="BQ56" i="10"/>
  <c r="CF15" i="10"/>
  <c r="BR20" i="10"/>
  <c r="BZ52" i="10"/>
  <c r="BR56" i="10"/>
  <c r="BQ69" i="10"/>
  <c r="V69" i="10" s="1"/>
  <c r="BT13" i="10"/>
  <c r="BS20" i="10"/>
  <c r="BT24" i="10"/>
  <c r="BX26" i="10"/>
  <c r="CA52" i="10"/>
  <c r="CD66" i="10"/>
  <c r="CC66" i="10"/>
  <c r="BT66" i="10"/>
  <c r="BQ66" i="10"/>
  <c r="CB66" i="10"/>
  <c r="BZ66" i="10"/>
  <c r="CA66" i="10"/>
  <c r="BU66" i="10"/>
  <c r="BS66" i="10"/>
  <c r="BR66" i="10"/>
  <c r="CB23" i="10"/>
  <c r="BT23" i="10"/>
  <c r="BS23" i="10"/>
  <c r="CA23" i="10"/>
  <c r="BV23" i="10"/>
  <c r="BZ23" i="10"/>
  <c r="BX23" i="10"/>
  <c r="BW23" i="10"/>
  <c r="BU23" i="10"/>
  <c r="CF33" i="10"/>
  <c r="BQ23" i="10"/>
  <c r="CG33" i="10"/>
  <c r="BR54" i="10"/>
  <c r="N54" i="10" s="1"/>
  <c r="BQ19" i="10"/>
  <c r="CD23" i="10"/>
  <c r="BR58" i="10"/>
  <c r="CC15" i="10"/>
  <c r="BT15" i="10"/>
  <c r="CB15" i="10"/>
  <c r="BZ15" i="10"/>
  <c r="BU15" i="10"/>
  <c r="BS15" i="10"/>
  <c r="BX15" i="10"/>
  <c r="BW15" i="10"/>
  <c r="BQ15" i="10"/>
  <c r="T15" i="10" s="1"/>
  <c r="CC56" i="10"/>
  <c r="CB56" i="10"/>
  <c r="CB69" i="10"/>
  <c r="BU69" i="10"/>
  <c r="CD69" i="10"/>
  <c r="CC69" i="10"/>
  <c r="CA69" i="10"/>
  <c r="BZ69" i="10"/>
  <c r="BX29" i="10"/>
  <c r="CG29" i="10"/>
  <c r="CB29" i="10"/>
  <c r="CA29" i="10"/>
  <c r="CF29" i="10"/>
  <c r="CD29" i="10"/>
  <c r="CC29" i="10"/>
  <c r="BZ29" i="10"/>
  <c r="BT52" i="10"/>
  <c r="BS13" i="10"/>
  <c r="BW26" i="10"/>
  <c r="BU13" i="10"/>
  <c r="CC16" i="10"/>
  <c r="BZ16" i="10"/>
  <c r="CF16" i="10"/>
  <c r="CD16" i="10"/>
  <c r="CG16" i="10"/>
  <c r="CB16" i="10"/>
  <c r="BT20" i="10"/>
  <c r="CE24" i="10"/>
  <c r="BZ26" i="10"/>
  <c r="BR29" i="10"/>
  <c r="T29" i="10" s="1"/>
  <c r="CB50" i="10"/>
  <c r="C59" i="10"/>
  <c r="CC50" i="10"/>
  <c r="BT56" i="10"/>
  <c r="BS69" i="10"/>
  <c r="BQ101" i="10"/>
  <c r="V101" i="10" s="1"/>
  <c r="BQ18" i="10"/>
  <c r="BQ32" i="10"/>
  <c r="BR32" i="10"/>
  <c r="BQ11" i="10"/>
  <c r="T11" i="10" s="1"/>
  <c r="BQ51" i="10"/>
  <c r="BQ53" i="10"/>
  <c r="BQ55" i="10"/>
  <c r="BQ57" i="10"/>
  <c r="N57" i="10" s="1"/>
  <c r="BR68" i="10"/>
  <c r="BS11" i="10"/>
  <c r="BT18" i="10"/>
  <c r="BS22" i="10"/>
  <c r="BT32" i="10"/>
  <c r="BR51" i="10"/>
  <c r="BR53" i="10"/>
  <c r="BR55" i="10"/>
  <c r="BR57" i="10"/>
  <c r="BS68" i="10"/>
  <c r="BQ97" i="10"/>
  <c r="V97" i="10" s="1"/>
  <c r="BQ102" i="10"/>
  <c r="V102" i="10" s="1"/>
  <c r="BQ107" i="10"/>
  <c r="V107" i="10" s="1"/>
  <c r="BQ106" i="10"/>
  <c r="V106" i="10" s="1"/>
  <c r="BT11" i="10"/>
  <c r="BU18" i="10"/>
  <c r="BT22" i="10"/>
  <c r="BQ27" i="10"/>
  <c r="T27" i="10" s="1"/>
  <c r="BQ31" i="10"/>
  <c r="T31" i="10" s="1"/>
  <c r="BU32" i="10"/>
  <c r="BS51" i="10"/>
  <c r="BS53" i="10"/>
  <c r="BS55" i="10"/>
  <c r="BS57" i="10"/>
  <c r="BT68" i="10"/>
  <c r="BQ96" i="10"/>
  <c r="V96" i="10" s="1"/>
  <c r="BR18" i="10"/>
  <c r="BQ68" i="10"/>
  <c r="BS18" i="10"/>
  <c r="BQ22" i="10"/>
  <c r="BS32" i="10"/>
  <c r="BU11" i="10"/>
  <c r="BS14" i="10"/>
  <c r="BW18" i="10"/>
  <c r="BU22" i="10"/>
  <c r="BS27" i="10"/>
  <c r="BR31" i="10"/>
  <c r="BW32" i="10"/>
  <c r="BT51" i="10"/>
  <c r="BT53" i="10"/>
  <c r="BT55" i="10"/>
  <c r="BT57" i="10"/>
  <c r="BQ65" i="10"/>
  <c r="V65" i="10" s="1"/>
  <c r="BU68" i="10"/>
  <c r="BQ14" i="10"/>
  <c r="BS28" i="9"/>
  <c r="CA58" i="9"/>
  <c r="BR23" i="9"/>
  <c r="BT52" i="9"/>
  <c r="CA55" i="9"/>
  <c r="BQ67" i="9"/>
  <c r="BQ12" i="9"/>
  <c r="BX14" i="9"/>
  <c r="CB17" i="9"/>
  <c r="BZ19" i="9"/>
  <c r="BS21" i="9"/>
  <c r="BU23" i="9"/>
  <c r="BS31" i="9"/>
  <c r="BX33" i="9"/>
  <c r="CC35" i="9"/>
  <c r="CA52" i="9"/>
  <c r="CC55" i="9"/>
  <c r="BS67" i="9"/>
  <c r="BT58" i="9"/>
  <c r="BQ14" i="9"/>
  <c r="BT28" i="9"/>
  <c r="BR55" i="9"/>
  <c r="BS14" i="9"/>
  <c r="BZ28" i="9"/>
  <c r="BT55" i="9"/>
  <c r="CC66" i="9"/>
  <c r="BT17" i="9"/>
  <c r="CB28" i="9"/>
  <c r="BS33" i="9"/>
  <c r="BR52" i="9"/>
  <c r="BW14" i="9"/>
  <c r="BW19" i="9"/>
  <c r="BT23" i="9"/>
  <c r="BR31" i="9"/>
  <c r="BW33" i="9"/>
  <c r="CA19" i="9"/>
  <c r="BW21" i="9"/>
  <c r="BX31" i="9"/>
  <c r="CC33" i="9"/>
  <c r="CG35" i="9"/>
  <c r="CC67" i="9"/>
  <c r="CD14" i="9"/>
  <c r="CD19" i="9"/>
  <c r="BZ23" i="9"/>
  <c r="CD33" i="9"/>
  <c r="BT56" i="9"/>
  <c r="BX12" i="9"/>
  <c r="CA23" i="9"/>
  <c r="CA56" i="9"/>
  <c r="BQ109" i="9"/>
  <c r="V109" i="9" s="1"/>
  <c r="CB12" i="9"/>
  <c r="BT18" i="9"/>
  <c r="CC21" i="9"/>
  <c r="CC23" i="9"/>
  <c r="BZ29" i="9"/>
  <c r="CD31" i="9"/>
  <c r="BT53" i="9"/>
  <c r="CC56" i="9"/>
  <c r="CA68" i="9"/>
  <c r="C120" i="9"/>
  <c r="CC12" i="9"/>
  <c r="BU18" i="9"/>
  <c r="CD21" i="9"/>
  <c r="CD23" i="9"/>
  <c r="BS27" i="9"/>
  <c r="CC29" i="9"/>
  <c r="CG31" i="9"/>
  <c r="BR34" i="9"/>
  <c r="BR50" i="9"/>
  <c r="BZ53" i="9"/>
  <c r="CC68" i="9"/>
  <c r="BQ97" i="9"/>
  <c r="V97" i="9" s="1"/>
  <c r="BQ101" i="9"/>
  <c r="V101" i="9" s="1"/>
  <c r="BR35" i="9"/>
  <c r="BS35" i="9"/>
  <c r="CB10" i="9"/>
  <c r="BS17" i="9"/>
  <c r="BT19" i="9"/>
  <c r="BQ23" i="9"/>
  <c r="T23" i="9" s="1"/>
  <c r="BR33" i="9"/>
  <c r="BW35" i="9"/>
  <c r="CC58" i="9"/>
  <c r="BU19" i="9"/>
  <c r="BZ55" i="9"/>
  <c r="BZ17" i="9"/>
  <c r="BQ21" i="9"/>
  <c r="BZ35" i="9"/>
  <c r="BS12" i="9"/>
  <c r="BU21" i="9"/>
  <c r="BZ33" i="9"/>
  <c r="CC52" i="9"/>
  <c r="CC14" i="9"/>
  <c r="CB19" i="9"/>
  <c r="BR56" i="9"/>
  <c r="BX21" i="9"/>
  <c r="BQ53" i="9"/>
  <c r="BQ95" i="9"/>
  <c r="V95" i="9" s="1"/>
  <c r="CG14" i="9"/>
  <c r="BR18" i="9"/>
  <c r="CF19" i="9"/>
  <c r="CB21" i="9"/>
  <c r="BX29" i="9"/>
  <c r="CC31" i="9"/>
  <c r="BR53" i="9"/>
  <c r="CG19" i="9"/>
  <c r="BQ27" i="9"/>
  <c r="CD12" i="9"/>
  <c r="BW18" i="9"/>
  <c r="CG21" i="9"/>
  <c r="CE23" i="9"/>
  <c r="BU27" i="9"/>
  <c r="CD29" i="9"/>
  <c r="BS34" i="9"/>
  <c r="BT50" i="9"/>
  <c r="CA53" i="9"/>
  <c r="CG12" i="9"/>
  <c r="BS16" i="9"/>
  <c r="BZ18" i="9"/>
  <c r="CG23" i="9"/>
  <c r="BW27" i="9"/>
  <c r="BR32" i="9"/>
  <c r="BW34" i="9"/>
  <c r="CA50" i="9"/>
  <c r="CC53" i="9"/>
  <c r="BQ69" i="9"/>
  <c r="C116" i="9"/>
  <c r="O39" i="9"/>
  <c r="O44" i="9"/>
  <c r="BR58" i="9"/>
  <c r="BS10" i="9"/>
  <c r="BQ19" i="9"/>
  <c r="BQ55" i="9"/>
  <c r="N55" i="9" s="1"/>
  <c r="BQ103" i="9"/>
  <c r="V103" i="9" s="1"/>
  <c r="BR19" i="9"/>
  <c r="BU14" i="9"/>
  <c r="BX35" i="9"/>
  <c r="BQ105" i="9"/>
  <c r="V105" i="9" s="1"/>
  <c r="CB14" i="9"/>
  <c r="BV23" i="9"/>
  <c r="BW31" i="9"/>
  <c r="BU12" i="9"/>
  <c r="BX23" i="9"/>
  <c r="BW12" i="9"/>
  <c r="BQ18" i="9"/>
  <c r="CA18" i="9"/>
  <c r="BW16" i="9"/>
  <c r="CB18" i="9"/>
  <c r="CB27" i="9"/>
  <c r="BR54" i="9"/>
  <c r="BZ57" i="9"/>
  <c r="BU15" i="9"/>
  <c r="CD24" i="9"/>
  <c r="BZ24" i="9"/>
  <c r="BU24" i="9"/>
  <c r="BQ24" i="9"/>
  <c r="CA24" i="9"/>
  <c r="BU26" i="9"/>
  <c r="CD26" i="9"/>
  <c r="A150" i="9"/>
  <c r="CF10" i="9"/>
  <c r="BZ10" i="9"/>
  <c r="BT10" i="9"/>
  <c r="CC10" i="9"/>
  <c r="BX11" i="9"/>
  <c r="CF11" i="9"/>
  <c r="BX15" i="9"/>
  <c r="CF15" i="9"/>
  <c r="BW10" i="9"/>
  <c r="CD10" i="9"/>
  <c r="BS11" i="9"/>
  <c r="BZ11" i="9"/>
  <c r="CG11" i="9"/>
  <c r="CC13" i="9"/>
  <c r="BW13" i="9"/>
  <c r="BQ13" i="9"/>
  <c r="BU13" i="9"/>
  <c r="CD13" i="9"/>
  <c r="BS15" i="9"/>
  <c r="BZ15" i="9"/>
  <c r="CG15" i="9"/>
  <c r="CC17" i="9"/>
  <c r="BW17" i="9"/>
  <c r="BQ17" i="9"/>
  <c r="BU17" i="9"/>
  <c r="CD17" i="9"/>
  <c r="BR24" i="9"/>
  <c r="BW24" i="9"/>
  <c r="CC24" i="9"/>
  <c r="BS26" i="9"/>
  <c r="BZ26" i="9"/>
  <c r="CG26" i="9"/>
  <c r="CC28" i="9"/>
  <c r="BW28" i="9"/>
  <c r="BQ28" i="9"/>
  <c r="BU28" i="9"/>
  <c r="CD28" i="9"/>
  <c r="O38" i="9"/>
  <c r="BQ64" i="9"/>
  <c r="CD66" i="9"/>
  <c r="BZ66" i="9"/>
  <c r="BR66" i="9"/>
  <c r="CB66" i="9"/>
  <c r="BT66" i="9"/>
  <c r="BU66" i="9"/>
  <c r="BS66" i="9"/>
  <c r="BQ10" i="9"/>
  <c r="BX10" i="9"/>
  <c r="CG10" i="9"/>
  <c r="BT11" i="9"/>
  <c r="BX13" i="9"/>
  <c r="CF13" i="9"/>
  <c r="BT15" i="9"/>
  <c r="BX17" i="9"/>
  <c r="CF17" i="9"/>
  <c r="CC22" i="9"/>
  <c r="BW22" i="9"/>
  <c r="BQ22" i="9"/>
  <c r="BU22" i="9"/>
  <c r="CD22" i="9"/>
  <c r="BS24" i="9"/>
  <c r="BX24" i="9"/>
  <c r="CE24" i="9"/>
  <c r="BT26" i="9"/>
  <c r="BX28" i="9"/>
  <c r="CF28" i="9"/>
  <c r="BQ66" i="9"/>
  <c r="CD68" i="9"/>
  <c r="BZ68" i="9"/>
  <c r="BR68" i="9"/>
  <c r="V68" i="9" s="1"/>
  <c r="CB68" i="9"/>
  <c r="BT68" i="9"/>
  <c r="BU68" i="9"/>
  <c r="BS68" i="9"/>
  <c r="CC11" i="9"/>
  <c r="BW11" i="9"/>
  <c r="BQ11" i="9"/>
  <c r="BU11" i="9"/>
  <c r="CD11" i="9"/>
  <c r="CC15" i="9"/>
  <c r="BW15" i="9"/>
  <c r="BQ15" i="9"/>
  <c r="CD15" i="9"/>
  <c r="BT24" i="9"/>
  <c r="CF24" i="9"/>
  <c r="CC26" i="9"/>
  <c r="BW26" i="9"/>
  <c r="BQ26" i="9"/>
  <c r="BV24" i="9"/>
  <c r="CB24" i="9"/>
  <c r="CG24" i="9"/>
  <c r="BX26" i="9"/>
  <c r="CF26" i="9"/>
  <c r="CD64" i="9"/>
  <c r="BZ64" i="9"/>
  <c r="BR64" i="9"/>
  <c r="CB64" i="9"/>
  <c r="BT64" i="9"/>
  <c r="BU64" i="9"/>
  <c r="BS64" i="9"/>
  <c r="BQ96" i="9"/>
  <c r="V96" i="9" s="1"/>
  <c r="BQ98" i="9"/>
  <c r="V98" i="9" s="1"/>
  <c r="BQ100" i="9"/>
  <c r="V100" i="9" s="1"/>
  <c r="BQ102" i="9"/>
  <c r="V102" i="9" s="1"/>
  <c r="BQ104" i="9"/>
  <c r="V104" i="9" s="1"/>
  <c r="BQ106" i="9"/>
  <c r="V106" i="9" s="1"/>
  <c r="BQ108" i="9"/>
  <c r="V108" i="9" s="1"/>
  <c r="BT12" i="9"/>
  <c r="T12" i="9" s="1"/>
  <c r="BZ12" i="9"/>
  <c r="BT14" i="9"/>
  <c r="BZ14" i="9"/>
  <c r="BT16" i="9"/>
  <c r="BZ16" i="9"/>
  <c r="BS18" i="9"/>
  <c r="BX18" i="9"/>
  <c r="BS19" i="9"/>
  <c r="BX19" i="9"/>
  <c r="BS20" i="9"/>
  <c r="BX20" i="9"/>
  <c r="BT21" i="9"/>
  <c r="BZ21" i="9"/>
  <c r="BS23" i="9"/>
  <c r="BW23" i="9"/>
  <c r="CB23" i="9"/>
  <c r="BS25" i="9"/>
  <c r="T25" i="9" s="1"/>
  <c r="BW25" i="9"/>
  <c r="CB25" i="9"/>
  <c r="BT27" i="9"/>
  <c r="BZ27" i="9"/>
  <c r="CF29" i="9"/>
  <c r="CA29" i="9"/>
  <c r="BU29" i="9"/>
  <c r="BQ29" i="9"/>
  <c r="BT29" i="9"/>
  <c r="CB29" i="9"/>
  <c r="CF30" i="9"/>
  <c r="CA30" i="9"/>
  <c r="BU30" i="9"/>
  <c r="BQ30" i="9"/>
  <c r="BT30" i="9"/>
  <c r="CB30" i="9"/>
  <c r="CF31" i="9"/>
  <c r="CA31" i="9"/>
  <c r="BU31" i="9"/>
  <c r="BQ31" i="9"/>
  <c r="BT31" i="9"/>
  <c r="CB31" i="9"/>
  <c r="CF32" i="9"/>
  <c r="CA32" i="9"/>
  <c r="BU32" i="9"/>
  <c r="BQ32" i="9"/>
  <c r="BT32" i="9"/>
  <c r="CB32" i="9"/>
  <c r="CF33" i="9"/>
  <c r="CA33" i="9"/>
  <c r="BU33" i="9"/>
  <c r="BQ33" i="9"/>
  <c r="BT33" i="9"/>
  <c r="CB33" i="9"/>
  <c r="CF34" i="9"/>
  <c r="CA34" i="9"/>
  <c r="BU34" i="9"/>
  <c r="BQ34" i="9"/>
  <c r="BT34" i="9"/>
  <c r="CB34" i="9"/>
  <c r="CF35" i="9"/>
  <c r="CA35" i="9"/>
  <c r="BU35" i="9"/>
  <c r="BQ35" i="9"/>
  <c r="BT35" i="9"/>
  <c r="CB35" i="9"/>
  <c r="CD65" i="9"/>
  <c r="BZ65" i="9"/>
  <c r="BR65" i="9"/>
  <c r="V65" i="9" s="1"/>
  <c r="CB65" i="9"/>
  <c r="BT65" i="9"/>
  <c r="CA65" i="9"/>
  <c r="CD67" i="9"/>
  <c r="BZ67" i="9"/>
  <c r="BR67" i="9"/>
  <c r="CB67" i="9"/>
  <c r="BT67" i="9"/>
  <c r="CA67" i="9"/>
  <c r="CD69" i="9"/>
  <c r="BZ69" i="9"/>
  <c r="BR69" i="9"/>
  <c r="CB69" i="9"/>
  <c r="BT69" i="9"/>
  <c r="CA69" i="9"/>
  <c r="E120" i="9"/>
  <c r="O43" i="9"/>
  <c r="V67" i="9"/>
  <c r="V69" i="9"/>
  <c r="D120" i="9"/>
  <c r="BQ50" i="9"/>
  <c r="BZ50" i="9"/>
  <c r="BS51" i="9"/>
  <c r="N51" i="9" s="1"/>
  <c r="BQ52" i="9"/>
  <c r="BZ52" i="9"/>
  <c r="BS53" i="9"/>
  <c r="BQ54" i="9"/>
  <c r="BZ54" i="9"/>
  <c r="BS55" i="9"/>
  <c r="BQ56" i="9"/>
  <c r="BZ56" i="9"/>
  <c r="BS57" i="9"/>
  <c r="N57" i="9" s="1"/>
  <c r="BQ58" i="9"/>
  <c r="BZ58" i="9"/>
  <c r="C59" i="9"/>
  <c r="BS50" i="9"/>
  <c r="BS52" i="9"/>
  <c r="BS54" i="9"/>
  <c r="BS56" i="9"/>
  <c r="BS58" i="9"/>
  <c r="A139" i="8"/>
  <c r="S120" i="8"/>
  <c r="R120" i="8"/>
  <c r="Q120" i="8"/>
  <c r="P120" i="8"/>
  <c r="O120" i="8"/>
  <c r="N120" i="8"/>
  <c r="M120" i="8"/>
  <c r="L120" i="8"/>
  <c r="K120" i="8"/>
  <c r="J120" i="8"/>
  <c r="I120" i="8"/>
  <c r="H120" i="8"/>
  <c r="G120" i="8"/>
  <c r="F120" i="8"/>
  <c r="B120" i="8"/>
  <c r="E118" i="8"/>
  <c r="D118" i="8"/>
  <c r="E117" i="8"/>
  <c r="D117" i="8"/>
  <c r="E116" i="8"/>
  <c r="D116" i="8"/>
  <c r="C116" i="8"/>
  <c r="E115" i="8"/>
  <c r="D115" i="8"/>
  <c r="U110" i="8"/>
  <c r="T110" i="8"/>
  <c r="S110" i="8"/>
  <c r="R110" i="8"/>
  <c r="Q110" i="8"/>
  <c r="P110" i="8"/>
  <c r="O110" i="8"/>
  <c r="N110" i="8"/>
  <c r="M110" i="8"/>
  <c r="L110" i="8"/>
  <c r="K110" i="8"/>
  <c r="J110" i="8"/>
  <c r="I110" i="8"/>
  <c r="H110" i="8"/>
  <c r="G110" i="8"/>
  <c r="F110" i="8"/>
  <c r="E110" i="8"/>
  <c r="D110" i="8"/>
  <c r="B110" i="8" s="1"/>
  <c r="C110" i="8"/>
  <c r="B109" i="8"/>
  <c r="BZ109" i="8" s="1"/>
  <c r="B108" i="8"/>
  <c r="B107" i="8"/>
  <c r="BZ107" i="8" s="1"/>
  <c r="B106" i="8"/>
  <c r="BZ106" i="8" s="1"/>
  <c r="B105" i="8"/>
  <c r="BZ105" i="8" s="1"/>
  <c r="B104" i="8"/>
  <c r="B103" i="8"/>
  <c r="BZ103" i="8" s="1"/>
  <c r="B102" i="8"/>
  <c r="BQ102" i="8" s="1"/>
  <c r="V102" i="8" s="1"/>
  <c r="B101" i="8"/>
  <c r="BZ101" i="8" s="1"/>
  <c r="B100" i="8"/>
  <c r="BQ99" i="8"/>
  <c r="V99" i="8" s="1"/>
  <c r="B99" i="8"/>
  <c r="BZ99" i="8" s="1"/>
  <c r="B98" i="8"/>
  <c r="BZ98" i="8" s="1"/>
  <c r="B97" i="8"/>
  <c r="BZ97" i="8" s="1"/>
  <c r="B96" i="8"/>
  <c r="B95" i="8"/>
  <c r="BZ95" i="8" s="1"/>
  <c r="B87" i="8"/>
  <c r="B86" i="8"/>
  <c r="C81" i="8"/>
  <c r="C80" i="8"/>
  <c r="C79" i="8"/>
  <c r="C78" i="8"/>
  <c r="C77" i="8"/>
  <c r="C76" i="8"/>
  <c r="C75" i="8"/>
  <c r="C74" i="8"/>
  <c r="CA69" i="8"/>
  <c r="D69" i="8"/>
  <c r="CB69" i="8" s="1"/>
  <c r="D68" i="8"/>
  <c r="CB68" i="8" s="1"/>
  <c r="D67" i="8"/>
  <c r="CB67" i="8" s="1"/>
  <c r="D66" i="8"/>
  <c r="BT66" i="8" s="1"/>
  <c r="CC65" i="8"/>
  <c r="CA65" i="8"/>
  <c r="BT65" i="8"/>
  <c r="D65" i="8"/>
  <c r="BQ65" i="8" s="1"/>
  <c r="BQ64" i="8"/>
  <c r="D64" i="8"/>
  <c r="CB64" i="8" s="1"/>
  <c r="M59" i="8"/>
  <c r="L59" i="8"/>
  <c r="K59" i="8"/>
  <c r="J59" i="8"/>
  <c r="I59" i="8"/>
  <c r="H59" i="8"/>
  <c r="G59" i="8"/>
  <c r="F59" i="8"/>
  <c r="E59" i="8"/>
  <c r="D59" i="8"/>
  <c r="CC58" i="8"/>
  <c r="CA58" i="8"/>
  <c r="BT58" i="8"/>
  <c r="C58" i="8"/>
  <c r="CB58" i="8" s="1"/>
  <c r="C57" i="8"/>
  <c r="CB57" i="8" s="1"/>
  <c r="C56" i="8"/>
  <c r="CB56" i="8" s="1"/>
  <c r="C55" i="8"/>
  <c r="CB55" i="8" s="1"/>
  <c r="CC54" i="8"/>
  <c r="CA54" i="8"/>
  <c r="BT54" i="8"/>
  <c r="C54" i="8"/>
  <c r="CB54" i="8" s="1"/>
  <c r="C53" i="8"/>
  <c r="BT53" i="8" s="1"/>
  <c r="C52" i="8"/>
  <c r="CB52" i="8" s="1"/>
  <c r="C51" i="8"/>
  <c r="CA51" i="8" s="1"/>
  <c r="CC50" i="8"/>
  <c r="CA50" i="8"/>
  <c r="BT50" i="8"/>
  <c r="C50" i="8"/>
  <c r="CB50" i="8" s="1"/>
  <c r="N47" i="8"/>
  <c r="M47" i="8"/>
  <c r="L47" i="8"/>
  <c r="K47" i="8"/>
  <c r="J47" i="8"/>
  <c r="I47" i="8"/>
  <c r="H47" i="8"/>
  <c r="G47" i="8"/>
  <c r="F47" i="8"/>
  <c r="E47" i="8"/>
  <c r="D47" i="8"/>
  <c r="C47" i="8"/>
  <c r="CC46" i="8"/>
  <c r="CB46" i="8"/>
  <c r="CA46" i="8"/>
  <c r="BZ46" i="8"/>
  <c r="BT46" i="8"/>
  <c r="BS46" i="8"/>
  <c r="BR46" i="8"/>
  <c r="BQ46" i="8"/>
  <c r="CB45" i="8"/>
  <c r="CA45" i="8"/>
  <c r="BZ45" i="8"/>
  <c r="BS45" i="8"/>
  <c r="BR45" i="8"/>
  <c r="BQ45" i="8"/>
  <c r="CB44" i="8"/>
  <c r="CA44" i="8"/>
  <c r="BZ44" i="8"/>
  <c r="BS44" i="8"/>
  <c r="BR44" i="8"/>
  <c r="BQ44" i="8"/>
  <c r="O44" i="8"/>
  <c r="CB43" i="8"/>
  <c r="CA43" i="8"/>
  <c r="BZ43" i="8"/>
  <c r="BS43" i="8"/>
  <c r="BR43" i="8"/>
  <c r="BQ43" i="8"/>
  <c r="CB42" i="8"/>
  <c r="CA42" i="8"/>
  <c r="BZ42" i="8"/>
  <c r="BS42" i="8"/>
  <c r="BR42" i="8"/>
  <c r="BQ42" i="8"/>
  <c r="N41" i="8"/>
  <c r="M41" i="8"/>
  <c r="L41" i="8"/>
  <c r="K41" i="8"/>
  <c r="J41" i="8"/>
  <c r="I41" i="8"/>
  <c r="H41" i="8"/>
  <c r="G41" i="8"/>
  <c r="F41" i="8"/>
  <c r="E41" i="8"/>
  <c r="D41" i="8"/>
  <c r="C41" i="8"/>
  <c r="CC40" i="8"/>
  <c r="CB40" i="8"/>
  <c r="CA40" i="8"/>
  <c r="BZ40" i="8"/>
  <c r="BT40" i="8"/>
  <c r="BS40" i="8"/>
  <c r="BR40" i="8"/>
  <c r="BQ40" i="8"/>
  <c r="CC39" i="8"/>
  <c r="CB39" i="8"/>
  <c r="CA39" i="8"/>
  <c r="BZ39" i="8"/>
  <c r="BT39" i="8"/>
  <c r="BS39" i="8"/>
  <c r="BR39" i="8"/>
  <c r="BQ39" i="8"/>
  <c r="CC38" i="8"/>
  <c r="CB38" i="8"/>
  <c r="CA38" i="8"/>
  <c r="BZ38" i="8"/>
  <c r="BT38" i="8"/>
  <c r="BS38" i="8"/>
  <c r="BR38" i="8"/>
  <c r="BQ38" i="8"/>
  <c r="C35" i="8"/>
  <c r="CC35" i="8" s="1"/>
  <c r="CG34" i="8"/>
  <c r="CF34" i="8"/>
  <c r="C34" i="8"/>
  <c r="CC34" i="8" s="1"/>
  <c r="CG33" i="8"/>
  <c r="CF33" i="8"/>
  <c r="CD33" i="8"/>
  <c r="CB33" i="8"/>
  <c r="CA33" i="8"/>
  <c r="BZ33" i="8"/>
  <c r="BW33" i="8"/>
  <c r="BU33" i="8"/>
  <c r="BT33" i="8"/>
  <c r="BR33" i="8"/>
  <c r="C33" i="8"/>
  <c r="CC33" i="8" s="1"/>
  <c r="C32" i="8"/>
  <c r="CC32" i="8" s="1"/>
  <c r="CG31" i="8"/>
  <c r="CF31" i="8"/>
  <c r="CD31" i="8"/>
  <c r="CB31" i="8"/>
  <c r="CA31" i="8"/>
  <c r="BZ31" i="8"/>
  <c r="C31" i="8"/>
  <c r="CC31" i="8" s="1"/>
  <c r="C30" i="8"/>
  <c r="CC30" i="8" s="1"/>
  <c r="CG29" i="8"/>
  <c r="CF29" i="8"/>
  <c r="C29" i="8"/>
  <c r="CC29" i="8" s="1"/>
  <c r="C28" i="8"/>
  <c r="CD28" i="8" s="1"/>
  <c r="CG27" i="8"/>
  <c r="CD27" i="8"/>
  <c r="CC27" i="8"/>
  <c r="CB27" i="8"/>
  <c r="C27" i="8"/>
  <c r="CF27" i="8" s="1"/>
  <c r="C26" i="8"/>
  <c r="BZ26" i="8" s="1"/>
  <c r="CG25" i="8"/>
  <c r="CE25" i="8"/>
  <c r="CD25" i="8"/>
  <c r="CC25" i="8"/>
  <c r="CA25" i="8"/>
  <c r="BZ25" i="8"/>
  <c r="BX25" i="8"/>
  <c r="BV25" i="8"/>
  <c r="BT25" i="8"/>
  <c r="C25" i="8"/>
  <c r="CF25" i="8" s="1"/>
  <c r="C24" i="8"/>
  <c r="CE24" i="8" s="1"/>
  <c r="CG23" i="8"/>
  <c r="CE23" i="8"/>
  <c r="CD23" i="8"/>
  <c r="CC23" i="8"/>
  <c r="CA23" i="8"/>
  <c r="BQ23" i="8"/>
  <c r="C23" i="8"/>
  <c r="CF23" i="8" s="1"/>
  <c r="C22" i="8"/>
  <c r="CG22" i="8" s="1"/>
  <c r="CG21" i="8"/>
  <c r="CD21" i="8"/>
  <c r="CC21" i="8"/>
  <c r="CB21" i="8"/>
  <c r="BX21" i="8"/>
  <c r="BW21" i="8"/>
  <c r="BS21" i="8"/>
  <c r="BQ21" i="8"/>
  <c r="C21" i="8"/>
  <c r="CF21" i="8" s="1"/>
  <c r="C20" i="8"/>
  <c r="CC20" i="8" s="1"/>
  <c r="CG19" i="8"/>
  <c r="CF19" i="8"/>
  <c r="CD19" i="8"/>
  <c r="CB19" i="8"/>
  <c r="BQ19" i="8"/>
  <c r="C19" i="8"/>
  <c r="CC19" i="8" s="1"/>
  <c r="C18" i="8"/>
  <c r="CC18" i="8" s="1"/>
  <c r="BT17" i="8"/>
  <c r="C17" i="8"/>
  <c r="BU17" i="8" s="1"/>
  <c r="C16" i="8"/>
  <c r="CF16" i="8" s="1"/>
  <c r="CG15" i="8"/>
  <c r="CF15" i="8"/>
  <c r="CB15" i="8"/>
  <c r="BZ15" i="8"/>
  <c r="BX15" i="8"/>
  <c r="BT15" i="8"/>
  <c r="BS15" i="8"/>
  <c r="C15" i="8"/>
  <c r="C14" i="8"/>
  <c r="CF14" i="8" s="1"/>
  <c r="C13" i="8"/>
  <c r="BT13" i="8" s="1"/>
  <c r="CG12" i="8"/>
  <c r="CD12" i="8"/>
  <c r="CC12" i="8"/>
  <c r="CB12" i="8"/>
  <c r="BX12" i="8"/>
  <c r="BW12" i="8"/>
  <c r="BS12" i="8"/>
  <c r="C12" i="8"/>
  <c r="CF12" i="8" s="1"/>
  <c r="BS11" i="8"/>
  <c r="C11" i="8"/>
  <c r="CC11" i="8" s="1"/>
  <c r="C10" i="8"/>
  <c r="CB10" i="8" s="1"/>
  <c r="A5" i="8"/>
  <c r="A4" i="8"/>
  <c r="A3" i="8"/>
  <c r="A2" i="8"/>
  <c r="T28" i="13" l="1"/>
  <c r="T25" i="13"/>
  <c r="V68" i="13"/>
  <c r="T24" i="13"/>
  <c r="N53" i="13"/>
  <c r="T33" i="13"/>
  <c r="N51" i="13"/>
  <c r="T20" i="13"/>
  <c r="T23" i="13"/>
  <c r="V69" i="13"/>
  <c r="T22" i="13"/>
  <c r="T19" i="13"/>
  <c r="N52" i="13"/>
  <c r="V67" i="13"/>
  <c r="T26" i="13"/>
  <c r="N56" i="13"/>
  <c r="T13" i="13"/>
  <c r="N50" i="13"/>
  <c r="T34" i="13"/>
  <c r="T16" i="13"/>
  <c r="T11" i="13"/>
  <c r="T33" i="12"/>
  <c r="N52" i="12"/>
  <c r="T19" i="12"/>
  <c r="N56" i="12"/>
  <c r="T14" i="12"/>
  <c r="T16" i="12"/>
  <c r="T11" i="12"/>
  <c r="T31" i="12"/>
  <c r="V64" i="12"/>
  <c r="T12" i="12"/>
  <c r="T24" i="12"/>
  <c r="T26" i="12"/>
  <c r="T25" i="12"/>
  <c r="T22" i="12"/>
  <c r="T28" i="12"/>
  <c r="V68" i="12"/>
  <c r="T15" i="12"/>
  <c r="T27" i="12"/>
  <c r="T27" i="11"/>
  <c r="T26" i="11"/>
  <c r="T34" i="11"/>
  <c r="N52" i="11"/>
  <c r="V64" i="11"/>
  <c r="T24" i="11"/>
  <c r="T15" i="11"/>
  <c r="N58" i="11"/>
  <c r="T13" i="11"/>
  <c r="T25" i="11"/>
  <c r="N56" i="11"/>
  <c r="T16" i="11"/>
  <c r="N50" i="11"/>
  <c r="T14" i="11"/>
  <c r="T20" i="10"/>
  <c r="N58" i="10"/>
  <c r="N55" i="10"/>
  <c r="T32" i="10"/>
  <c r="V64" i="10"/>
  <c r="N56" i="10"/>
  <c r="T12" i="10"/>
  <c r="V66" i="10"/>
  <c r="T33" i="10"/>
  <c r="V67" i="10"/>
  <c r="N51" i="10"/>
  <c r="T25" i="10"/>
  <c r="T22" i="10"/>
  <c r="T34" i="10"/>
  <c r="N52" i="10"/>
  <c r="T24" i="10"/>
  <c r="N53" i="10"/>
  <c r="T18" i="10"/>
  <c r="V68" i="10"/>
  <c r="T13" i="10"/>
  <c r="T14" i="10"/>
  <c r="T19" i="10"/>
  <c r="T23" i="10"/>
  <c r="T16" i="9"/>
  <c r="V64" i="9"/>
  <c r="T19" i="9"/>
  <c r="BR35" i="8"/>
  <c r="BS28" i="8"/>
  <c r="T28" i="9"/>
  <c r="BU30" i="8"/>
  <c r="BX10" i="8"/>
  <c r="BS22" i="8"/>
  <c r="BZ28" i="8"/>
  <c r="BW35" i="8"/>
  <c r="BT56" i="8"/>
  <c r="BT22" i="8"/>
  <c r="BZ22" i="8"/>
  <c r="CF28" i="8"/>
  <c r="BT32" i="8"/>
  <c r="CA35" i="8"/>
  <c r="CA56" i="8"/>
  <c r="BX24" i="8"/>
  <c r="BQ68" i="8"/>
  <c r="T27" i="9"/>
  <c r="CG18" i="8"/>
  <c r="BW32" i="8"/>
  <c r="BU14" i="8"/>
  <c r="BX16" i="8"/>
  <c r="CB20" i="8"/>
  <c r="CC24" i="8"/>
  <c r="CB26" i="8"/>
  <c r="BR29" i="8"/>
  <c r="CF30" i="8"/>
  <c r="BZ32" i="8"/>
  <c r="BR34" i="8"/>
  <c r="CF35" i="8"/>
  <c r="BR53" i="8"/>
  <c r="BR57" i="8"/>
  <c r="BU68" i="8"/>
  <c r="BQ106" i="8"/>
  <c r="V106" i="8" s="1"/>
  <c r="BU28" i="8"/>
  <c r="BT67" i="8"/>
  <c r="BS16" i="8"/>
  <c r="BR18" i="8"/>
  <c r="BQ101" i="8"/>
  <c r="V101" i="8" s="1"/>
  <c r="BQ10" i="8"/>
  <c r="BT18" i="8"/>
  <c r="BQ35" i="8"/>
  <c r="BS66" i="8"/>
  <c r="BW10" i="8"/>
  <c r="BR20" i="8"/>
  <c r="CC66" i="8"/>
  <c r="CA18" i="8"/>
  <c r="BQ32" i="8"/>
  <c r="BQ16" i="8"/>
  <c r="BZ52" i="8"/>
  <c r="CC10" i="8"/>
  <c r="BS26" i="8"/>
  <c r="BQ14" i="8"/>
  <c r="BQ95" i="8"/>
  <c r="V95" i="8" s="1"/>
  <c r="CG10" i="8"/>
  <c r="CB24" i="8"/>
  <c r="CD35" i="8"/>
  <c r="CG30" i="8"/>
  <c r="CG35" i="8"/>
  <c r="BT57" i="8"/>
  <c r="CF11" i="8"/>
  <c r="CD16" i="8"/>
  <c r="BT19" i="8"/>
  <c r="CG20" i="8"/>
  <c r="BT23" i="8"/>
  <c r="BQ27" i="8"/>
  <c r="BW29" i="8"/>
  <c r="BQ31" i="8"/>
  <c r="CD32" i="8"/>
  <c r="BW34" i="8"/>
  <c r="BU64" i="8"/>
  <c r="BQ98" i="8"/>
  <c r="V98" i="8" s="1"/>
  <c r="BQ107" i="8"/>
  <c r="V107" i="8" s="1"/>
  <c r="T34" i="9"/>
  <c r="O39" i="8"/>
  <c r="BS10" i="8"/>
  <c r="BU10" i="8"/>
  <c r="BQ20" i="8"/>
  <c r="BT30" i="8"/>
  <c r="BT35" i="8"/>
  <c r="BQ52" i="8"/>
  <c r="BR52" i="8"/>
  <c r="BS24" i="8"/>
  <c r="BT52" i="8"/>
  <c r="T32" i="9"/>
  <c r="CB13" i="8"/>
  <c r="BW24" i="8"/>
  <c r="CD10" i="8"/>
  <c r="BU16" i="8"/>
  <c r="BT26" i="8"/>
  <c r="BU32" i="8"/>
  <c r="CC56" i="8"/>
  <c r="CA20" i="8"/>
  <c r="CD30" i="8"/>
  <c r="CD20" i="8"/>
  <c r="BT34" i="8"/>
  <c r="N56" i="9"/>
  <c r="BX11" i="8"/>
  <c r="BX14" i="8"/>
  <c r="CC16" i="8"/>
  <c r="CF20" i="8"/>
  <c r="CG24" i="8"/>
  <c r="BU29" i="8"/>
  <c r="CB53" i="8"/>
  <c r="BS64" i="8"/>
  <c r="CC14" i="8"/>
  <c r="CG16" i="8"/>
  <c r="BU19" i="8"/>
  <c r="BU23" i="8"/>
  <c r="BQ25" i="8"/>
  <c r="BS27" i="8"/>
  <c r="BZ29" i="8"/>
  <c r="BR31" i="8"/>
  <c r="CF32" i="8"/>
  <c r="BZ34" i="8"/>
  <c r="O46" i="8"/>
  <c r="BQ50" i="8"/>
  <c r="BQ54" i="8"/>
  <c r="BQ58" i="8"/>
  <c r="CA64" i="8"/>
  <c r="BQ69" i="8"/>
  <c r="BQ18" i="8"/>
  <c r="T33" i="9"/>
  <c r="BT51" i="8"/>
  <c r="BT55" i="8"/>
  <c r="BW18" i="8"/>
  <c r="BQ56" i="8"/>
  <c r="BZ102" i="8"/>
  <c r="BZ18" i="8"/>
  <c r="BR56" i="8"/>
  <c r="BW30" i="8"/>
  <c r="CB18" i="8"/>
  <c r="CD18" i="8"/>
  <c r="CB22" i="8"/>
  <c r="BW16" i="8"/>
  <c r="T16" i="8" s="1"/>
  <c r="BQ29" i="8"/>
  <c r="CD26" i="8"/>
  <c r="BR23" i="8"/>
  <c r="CB14" i="8"/>
  <c r="BQ12" i="8"/>
  <c r="CD14" i="8"/>
  <c r="BW19" i="8"/>
  <c r="BV23" i="8"/>
  <c r="BR25" i="8"/>
  <c r="BU27" i="8"/>
  <c r="CA29" i="8"/>
  <c r="BT31" i="8"/>
  <c r="CG32" i="8"/>
  <c r="CA34" i="8"/>
  <c r="BR50" i="8"/>
  <c r="BR54" i="8"/>
  <c r="BR58" i="8"/>
  <c r="BU69" i="8"/>
  <c r="N53" i="9"/>
  <c r="T15" i="9"/>
  <c r="BQ30" i="8"/>
  <c r="BR30" i="8"/>
  <c r="BR24" i="8"/>
  <c r="BU35" i="8"/>
  <c r="BQ103" i="8"/>
  <c r="V103" i="8" s="1"/>
  <c r="BV24" i="8"/>
  <c r="BZ30" i="8"/>
  <c r="BZ35" i="8"/>
  <c r="CF18" i="8"/>
  <c r="CB30" i="8"/>
  <c r="CB35" i="8"/>
  <c r="CC52" i="8"/>
  <c r="BS14" i="8"/>
  <c r="BQ34" i="8"/>
  <c r="O42" i="8"/>
  <c r="BS68" i="8"/>
  <c r="CB16" i="8"/>
  <c r="T10" i="9"/>
  <c r="CB32" i="8"/>
  <c r="CG14" i="8"/>
  <c r="BZ19" i="8"/>
  <c r="BX23" i="8"/>
  <c r="BW27" i="8"/>
  <c r="CB29" i="8"/>
  <c r="BU31" i="8"/>
  <c r="CB34" i="8"/>
  <c r="T21" i="9"/>
  <c r="D120" i="8"/>
  <c r="BU18" i="8"/>
  <c r="T18" i="9"/>
  <c r="T29" i="9"/>
  <c r="BT20" i="8"/>
  <c r="BU20" i="8"/>
  <c r="BR32" i="8"/>
  <c r="BZ56" i="8"/>
  <c r="T14" i="9"/>
  <c r="BW20" i="8"/>
  <c r="CA30" i="8"/>
  <c r="CA52" i="8"/>
  <c r="T35" i="9"/>
  <c r="BZ20" i="8"/>
  <c r="BW14" i="8"/>
  <c r="BT29" i="8"/>
  <c r="CA32" i="8"/>
  <c r="CA68" i="8"/>
  <c r="T31" i="9"/>
  <c r="BR19" i="8"/>
  <c r="BU34" i="8"/>
  <c r="BU12" i="8"/>
  <c r="CB17" i="8"/>
  <c r="CA19" i="8"/>
  <c r="BU21" i="8"/>
  <c r="BZ23" i="8"/>
  <c r="BU25" i="8"/>
  <c r="BX27" i="8"/>
  <c r="CD29" i="8"/>
  <c r="BW31" i="8"/>
  <c r="BQ33" i="8"/>
  <c r="CD34" i="8"/>
  <c r="BZ50" i="8"/>
  <c r="BZ54" i="8"/>
  <c r="BZ58" i="8"/>
  <c r="N52" i="9"/>
  <c r="T30" i="9"/>
  <c r="T26" i="9"/>
  <c r="B139" i="9"/>
  <c r="N54" i="9"/>
  <c r="T20" i="9"/>
  <c r="V66" i="9"/>
  <c r="T17" i="9"/>
  <c r="T13" i="9"/>
  <c r="T24" i="9"/>
  <c r="N58" i="9"/>
  <c r="N50" i="9"/>
  <c r="T11" i="9"/>
  <c r="T22" i="9"/>
  <c r="B150" i="9"/>
  <c r="BZ108" i="8"/>
  <c r="BQ108" i="8"/>
  <c r="V108" i="8" s="1"/>
  <c r="CC13" i="8"/>
  <c r="BW13" i="8"/>
  <c r="BQ13" i="8"/>
  <c r="CD13" i="8"/>
  <c r="BU11" i="8"/>
  <c r="CC22" i="8"/>
  <c r="BW22" i="8"/>
  <c r="BQ22" i="8"/>
  <c r="O43" i="8"/>
  <c r="CD66" i="8"/>
  <c r="BZ66" i="8"/>
  <c r="BR66" i="8"/>
  <c r="CA66" i="8"/>
  <c r="BQ66" i="8"/>
  <c r="BU66" i="8"/>
  <c r="BQ67" i="8"/>
  <c r="BZ100" i="8"/>
  <c r="BQ100" i="8"/>
  <c r="V100" i="8" s="1"/>
  <c r="BQ109" i="8"/>
  <c r="V109" i="8" s="1"/>
  <c r="BT11" i="8"/>
  <c r="BZ11" i="8"/>
  <c r="CG11" i="8"/>
  <c r="BU13" i="8"/>
  <c r="CC17" i="8"/>
  <c r="BW17" i="8"/>
  <c r="BQ17" i="8"/>
  <c r="CD17" i="8"/>
  <c r="BZ51" i="8"/>
  <c r="BQ51" i="8"/>
  <c r="CC51" i="8"/>
  <c r="BS51" i="8"/>
  <c r="BZ55" i="8"/>
  <c r="BQ55" i="8"/>
  <c r="CC55" i="8"/>
  <c r="BS55" i="8"/>
  <c r="CA55" i="8"/>
  <c r="C59" i="8"/>
  <c r="CD67" i="8"/>
  <c r="BZ67" i="8"/>
  <c r="BR67" i="8"/>
  <c r="BU67" i="8"/>
  <c r="CA67" i="8"/>
  <c r="BZ96" i="8"/>
  <c r="BQ96" i="8"/>
  <c r="V96" i="8" s="1"/>
  <c r="BQ105" i="8"/>
  <c r="V105" i="8" s="1"/>
  <c r="CB11" i="8"/>
  <c r="BX13" i="8"/>
  <c r="CF13" i="8"/>
  <c r="BX17" i="8"/>
  <c r="CF17" i="8"/>
  <c r="BU22" i="8"/>
  <c r="CD22" i="8"/>
  <c r="O38" i="8"/>
  <c r="CB51" i="8"/>
  <c r="BT10" i="8"/>
  <c r="BZ10" i="8"/>
  <c r="CF10" i="8"/>
  <c r="BQ11" i="8"/>
  <c r="BW11" i="8"/>
  <c r="CD11" i="8"/>
  <c r="BS13" i="8"/>
  <c r="BZ13" i="8"/>
  <c r="CG13" i="8"/>
  <c r="CC15" i="8"/>
  <c r="BW15" i="8"/>
  <c r="BQ15" i="8"/>
  <c r="BU15" i="8"/>
  <c r="CD15" i="8"/>
  <c r="BS17" i="8"/>
  <c r="BZ17" i="8"/>
  <c r="CG17" i="8"/>
  <c r="BX22" i="8"/>
  <c r="CF22" i="8"/>
  <c r="CD24" i="8"/>
  <c r="BZ24" i="8"/>
  <c r="BU24" i="8"/>
  <c r="BQ24" i="8"/>
  <c r="BT24" i="8"/>
  <c r="CA24" i="8"/>
  <c r="CF24" i="8"/>
  <c r="CC26" i="8"/>
  <c r="BW26" i="8"/>
  <c r="CF26" i="8"/>
  <c r="BX26" i="8"/>
  <c r="BQ26" i="8"/>
  <c r="BU26" i="8"/>
  <c r="CG26" i="8"/>
  <c r="CC28" i="8"/>
  <c r="BW28" i="8"/>
  <c r="BQ28" i="8"/>
  <c r="CB28" i="8"/>
  <c r="BT28" i="8"/>
  <c r="BX28" i="8"/>
  <c r="CG28" i="8"/>
  <c r="O40" i="8"/>
  <c r="O45" i="8"/>
  <c r="BR51" i="8"/>
  <c r="BZ53" i="8"/>
  <c r="BQ53" i="8"/>
  <c r="N53" i="8" s="1"/>
  <c r="CC53" i="8"/>
  <c r="BS53" i="8"/>
  <c r="CA53" i="8"/>
  <c r="BR55" i="8"/>
  <c r="BZ57" i="8"/>
  <c r="BQ57" i="8"/>
  <c r="CC57" i="8"/>
  <c r="BS57" i="8"/>
  <c r="CA57" i="8"/>
  <c r="CD65" i="8"/>
  <c r="BZ65" i="8"/>
  <c r="BR65" i="8"/>
  <c r="V65" i="8" s="1"/>
  <c r="CB65" i="8"/>
  <c r="BS65" i="8"/>
  <c r="BU65" i="8"/>
  <c r="CB66" i="8"/>
  <c r="BS67" i="8"/>
  <c r="CC67" i="8"/>
  <c r="BQ97" i="8"/>
  <c r="V97" i="8" s="1"/>
  <c r="BZ104" i="8"/>
  <c r="BQ104" i="8"/>
  <c r="V104" i="8" s="1"/>
  <c r="C115" i="8"/>
  <c r="E120" i="8"/>
  <c r="C117" i="8"/>
  <c r="BT12" i="8"/>
  <c r="BZ12" i="8"/>
  <c r="BT14" i="8"/>
  <c r="BZ14" i="8"/>
  <c r="BT16" i="8"/>
  <c r="BZ16" i="8"/>
  <c r="BS18" i="8"/>
  <c r="BX18" i="8"/>
  <c r="BS19" i="8"/>
  <c r="BX19" i="8"/>
  <c r="BS20" i="8"/>
  <c r="BX20" i="8"/>
  <c r="BT21" i="8"/>
  <c r="T21" i="8" s="1"/>
  <c r="BZ21" i="8"/>
  <c r="BS23" i="8"/>
  <c r="BW23" i="8"/>
  <c r="CB23" i="8"/>
  <c r="BS25" i="8"/>
  <c r="T25" i="8" s="1"/>
  <c r="BW25" i="8"/>
  <c r="CB25" i="8"/>
  <c r="CD64" i="8"/>
  <c r="BZ64" i="8"/>
  <c r="BR64" i="8"/>
  <c r="BT64" i="8"/>
  <c r="CC64" i="8"/>
  <c r="CD68" i="8"/>
  <c r="BZ68" i="8"/>
  <c r="BR68" i="8"/>
  <c r="BT68" i="8"/>
  <c r="CC68" i="8"/>
  <c r="BS69" i="8"/>
  <c r="CD69" i="8"/>
  <c r="BZ69" i="8"/>
  <c r="BR69" i="8"/>
  <c r="V69" i="8" s="1"/>
  <c r="BT69" i="8"/>
  <c r="CC69" i="8"/>
  <c r="C118" i="8"/>
  <c r="BT27" i="8"/>
  <c r="T27" i="8" s="1"/>
  <c r="BZ27" i="8"/>
  <c r="BS29" i="8"/>
  <c r="BX29" i="8"/>
  <c r="BS30" i="8"/>
  <c r="BX30" i="8"/>
  <c r="BS31" i="8"/>
  <c r="BX31" i="8"/>
  <c r="BS32" i="8"/>
  <c r="BX32" i="8"/>
  <c r="BS33" i="8"/>
  <c r="BX33" i="8"/>
  <c r="BS34" i="8"/>
  <c r="BX34" i="8"/>
  <c r="BS35" i="8"/>
  <c r="BX35" i="8"/>
  <c r="BS50" i="8"/>
  <c r="BS52" i="8"/>
  <c r="N52" i="8" s="1"/>
  <c r="BS54" i="8"/>
  <c r="N54" i="8" s="1"/>
  <c r="BS56" i="8"/>
  <c r="N56" i="8" s="1"/>
  <c r="BS58" i="8"/>
  <c r="N58" i="8" s="1"/>
  <c r="A139" i="7"/>
  <c r="S120" i="7"/>
  <c r="R120" i="7"/>
  <c r="Q120" i="7"/>
  <c r="P120" i="7"/>
  <c r="O120" i="7"/>
  <c r="N120" i="7"/>
  <c r="M120" i="7"/>
  <c r="L120" i="7"/>
  <c r="K120" i="7"/>
  <c r="J120" i="7"/>
  <c r="I120" i="7"/>
  <c r="H120" i="7"/>
  <c r="G120" i="7"/>
  <c r="F120" i="7"/>
  <c r="B120" i="7"/>
  <c r="E118" i="7"/>
  <c r="D118" i="7"/>
  <c r="C118" i="7"/>
  <c r="E117" i="7"/>
  <c r="C117" i="7" s="1"/>
  <c r="D117" i="7"/>
  <c r="E116" i="7"/>
  <c r="D116" i="7"/>
  <c r="C116" i="7" s="1"/>
  <c r="E115" i="7"/>
  <c r="D115" i="7"/>
  <c r="C115" i="7"/>
  <c r="U110" i="7"/>
  <c r="T110" i="7"/>
  <c r="S110" i="7"/>
  <c r="R110" i="7"/>
  <c r="Q110" i="7"/>
  <c r="P110" i="7"/>
  <c r="O110" i="7"/>
  <c r="N110" i="7"/>
  <c r="M110" i="7"/>
  <c r="L110" i="7"/>
  <c r="K110" i="7"/>
  <c r="J110" i="7"/>
  <c r="I110" i="7"/>
  <c r="H110" i="7"/>
  <c r="B110" i="7" s="1"/>
  <c r="G110" i="7"/>
  <c r="F110" i="7"/>
  <c r="E110" i="7"/>
  <c r="D110" i="7"/>
  <c r="C110" i="7"/>
  <c r="BQ109" i="7"/>
  <c r="V109" i="7" s="1"/>
  <c r="B109" i="7"/>
  <c r="BZ109" i="7" s="1"/>
  <c r="B108" i="7"/>
  <c r="BZ108" i="7" s="1"/>
  <c r="B107" i="7"/>
  <c r="B106" i="7"/>
  <c r="BZ106" i="7" s="1"/>
  <c r="B105" i="7"/>
  <c r="BZ105" i="7" s="1"/>
  <c r="B104" i="7"/>
  <c r="BZ104" i="7" s="1"/>
  <c r="B103" i="7"/>
  <c r="B102" i="7"/>
  <c r="BZ102" i="7" s="1"/>
  <c r="B101" i="7"/>
  <c r="BZ101" i="7" s="1"/>
  <c r="B100" i="7"/>
  <c r="BZ100" i="7" s="1"/>
  <c r="B99" i="7"/>
  <c r="BQ98" i="7"/>
  <c r="V98" i="7" s="1"/>
  <c r="B98" i="7"/>
  <c r="BZ98" i="7" s="1"/>
  <c r="B97" i="7"/>
  <c r="BZ97" i="7" s="1"/>
  <c r="B96" i="7"/>
  <c r="BZ96" i="7" s="1"/>
  <c r="B95" i="7"/>
  <c r="B87" i="7"/>
  <c r="B86" i="7"/>
  <c r="C81" i="7"/>
  <c r="C80" i="7"/>
  <c r="C79" i="7"/>
  <c r="C78" i="7"/>
  <c r="C77" i="7"/>
  <c r="C76" i="7"/>
  <c r="C75" i="7"/>
  <c r="C74" i="7"/>
  <c r="D69" i="7"/>
  <c r="CD69" i="7" s="1"/>
  <c r="D68" i="7"/>
  <c r="CC68" i="7" s="1"/>
  <c r="D67" i="7"/>
  <c r="CC66" i="7"/>
  <c r="CA66" i="7"/>
  <c r="BZ66" i="7"/>
  <c r="BS66" i="7"/>
  <c r="BR66" i="7"/>
  <c r="BQ66" i="7"/>
  <c r="D66" i="7"/>
  <c r="D65" i="7"/>
  <c r="CD65" i="7" s="1"/>
  <c r="D64" i="7"/>
  <c r="BQ64" i="7" s="1"/>
  <c r="M59" i="7"/>
  <c r="L59" i="7"/>
  <c r="K59" i="7"/>
  <c r="J59" i="7"/>
  <c r="I59" i="7"/>
  <c r="H59" i="7"/>
  <c r="G59" i="7"/>
  <c r="F59" i="7"/>
  <c r="E59" i="7"/>
  <c r="D59" i="7"/>
  <c r="C58" i="7"/>
  <c r="CC58" i="7" s="1"/>
  <c r="C57" i="7"/>
  <c r="CB57" i="7" s="1"/>
  <c r="BR56" i="7"/>
  <c r="C56" i="7"/>
  <c r="BS56" i="7" s="1"/>
  <c r="C55" i="7"/>
  <c r="CB55" i="7" s="1"/>
  <c r="C54" i="7"/>
  <c r="BR54" i="7" s="1"/>
  <c r="BQ53" i="7"/>
  <c r="C53" i="7"/>
  <c r="CB53" i="7" s="1"/>
  <c r="C52" i="7"/>
  <c r="CC52" i="7" s="1"/>
  <c r="C51" i="7"/>
  <c r="CB51" i="7" s="1"/>
  <c r="C50" i="7"/>
  <c r="BR50" i="7" s="1"/>
  <c r="N47" i="7"/>
  <c r="M47" i="7"/>
  <c r="L47" i="7"/>
  <c r="K47" i="7"/>
  <c r="J47" i="7"/>
  <c r="I47" i="7"/>
  <c r="H47" i="7"/>
  <c r="G47" i="7"/>
  <c r="F47" i="7"/>
  <c r="E47" i="7"/>
  <c r="D47" i="7"/>
  <c r="C47" i="7"/>
  <c r="CC46" i="7"/>
  <c r="CB46" i="7"/>
  <c r="CA46" i="7"/>
  <c r="BZ46" i="7"/>
  <c r="BT46" i="7"/>
  <c r="BS46" i="7"/>
  <c r="BR46" i="7"/>
  <c r="BQ46" i="7"/>
  <c r="O46" i="7" s="1"/>
  <c r="CB45" i="7"/>
  <c r="CA45" i="7"/>
  <c r="BZ45" i="7"/>
  <c r="BS45" i="7"/>
  <c r="BR45" i="7"/>
  <c r="BQ45" i="7"/>
  <c r="CB44" i="7"/>
  <c r="CA44" i="7"/>
  <c r="BZ44" i="7"/>
  <c r="BS44" i="7"/>
  <c r="BR44" i="7"/>
  <c r="BQ44" i="7"/>
  <c r="O44" i="7"/>
  <c r="CB43" i="7"/>
  <c r="CA43" i="7"/>
  <c r="BZ43" i="7"/>
  <c r="BS43" i="7"/>
  <c r="BR43" i="7"/>
  <c r="BQ43" i="7"/>
  <c r="CB42" i="7"/>
  <c r="CA42" i="7"/>
  <c r="BZ42" i="7"/>
  <c r="BS42" i="7"/>
  <c r="BR42" i="7"/>
  <c r="BQ42" i="7"/>
  <c r="O42" i="7" s="1"/>
  <c r="N41" i="7"/>
  <c r="M41" i="7"/>
  <c r="L41" i="7"/>
  <c r="K41" i="7"/>
  <c r="J41" i="7"/>
  <c r="I41" i="7"/>
  <c r="H41" i="7"/>
  <c r="G41" i="7"/>
  <c r="F41" i="7"/>
  <c r="E41" i="7"/>
  <c r="D41" i="7"/>
  <c r="C41" i="7"/>
  <c r="CC40" i="7"/>
  <c r="CB40" i="7"/>
  <c r="CA40" i="7"/>
  <c r="BZ40" i="7"/>
  <c r="BT40" i="7"/>
  <c r="BS40" i="7"/>
  <c r="BR40" i="7"/>
  <c r="BQ40" i="7"/>
  <c r="CC39" i="7"/>
  <c r="CB39" i="7"/>
  <c r="CA39" i="7"/>
  <c r="BZ39" i="7"/>
  <c r="BT39" i="7"/>
  <c r="BS39" i="7"/>
  <c r="BR39" i="7"/>
  <c r="BQ39" i="7"/>
  <c r="CC38" i="7"/>
  <c r="CB38" i="7"/>
  <c r="CA38" i="7"/>
  <c r="BZ38" i="7"/>
  <c r="BT38" i="7"/>
  <c r="BS38" i="7"/>
  <c r="O38" i="7" s="1"/>
  <c r="BR38" i="7"/>
  <c r="BQ38" i="7"/>
  <c r="BT35" i="7"/>
  <c r="C35" i="7"/>
  <c r="CC35" i="7" s="1"/>
  <c r="C34" i="7"/>
  <c r="CG34" i="7" s="1"/>
  <c r="C33" i="7"/>
  <c r="BZ33" i="7" s="1"/>
  <c r="C32" i="7"/>
  <c r="BS32" i="7" s="1"/>
  <c r="BT31" i="7"/>
  <c r="C31" i="7"/>
  <c r="CC31" i="7" s="1"/>
  <c r="C30" i="7"/>
  <c r="C29" i="7"/>
  <c r="CC29" i="7" s="1"/>
  <c r="C28" i="7"/>
  <c r="CF28" i="7" s="1"/>
  <c r="BT27" i="7"/>
  <c r="C27" i="7"/>
  <c r="CB27" i="7" s="1"/>
  <c r="C26" i="7"/>
  <c r="CF26" i="7" s="1"/>
  <c r="C25" i="7"/>
  <c r="CF25" i="7" s="1"/>
  <c r="CG24" i="7"/>
  <c r="CE24" i="7"/>
  <c r="CD24" i="7"/>
  <c r="CC24" i="7"/>
  <c r="CA24" i="7"/>
  <c r="BZ24" i="7"/>
  <c r="BX24" i="7"/>
  <c r="C24" i="7"/>
  <c r="CF24" i="7" s="1"/>
  <c r="CF23" i="7"/>
  <c r="C23" i="7"/>
  <c r="C22" i="7"/>
  <c r="CF22" i="7" s="1"/>
  <c r="CG21" i="7"/>
  <c r="CB21" i="7"/>
  <c r="BS21" i="7"/>
  <c r="C21" i="7"/>
  <c r="BZ21" i="7" s="1"/>
  <c r="C20" i="7"/>
  <c r="BS20" i="7" s="1"/>
  <c r="CG19" i="7"/>
  <c r="CD19" i="7"/>
  <c r="CB19" i="7"/>
  <c r="CA19" i="7"/>
  <c r="BZ19" i="7"/>
  <c r="BW19" i="7"/>
  <c r="BU19" i="7"/>
  <c r="BT19" i="7"/>
  <c r="BR19" i="7"/>
  <c r="C19" i="7"/>
  <c r="CF19" i="7" s="1"/>
  <c r="C18" i="7"/>
  <c r="CC18" i="7" s="1"/>
  <c r="C17" i="7"/>
  <c r="CC17" i="7" s="1"/>
  <c r="CG16" i="7"/>
  <c r="CD16" i="7"/>
  <c r="BQ16" i="7"/>
  <c r="C16" i="7"/>
  <c r="CF16" i="7" s="1"/>
  <c r="C15" i="7"/>
  <c r="CC15" i="7" s="1"/>
  <c r="CG14" i="7"/>
  <c r="CD14" i="7"/>
  <c r="CC14" i="7"/>
  <c r="CB14" i="7"/>
  <c r="BX14" i="7"/>
  <c r="BW14" i="7"/>
  <c r="BU14" i="7"/>
  <c r="BS14" i="7"/>
  <c r="C14" i="7"/>
  <c r="CF14" i="7" s="1"/>
  <c r="C13" i="7"/>
  <c r="BS13" i="7" s="1"/>
  <c r="C12" i="7"/>
  <c r="CF12" i="7" s="1"/>
  <c r="C11" i="7"/>
  <c r="BX11" i="7" s="1"/>
  <c r="CG10" i="7"/>
  <c r="CD10" i="7"/>
  <c r="BQ10" i="7"/>
  <c r="C10" i="7"/>
  <c r="CC10" i="7" s="1"/>
  <c r="A5" i="7"/>
  <c r="A4" i="7"/>
  <c r="A3" i="7"/>
  <c r="A2" i="7"/>
  <c r="V66" i="7" l="1"/>
  <c r="CA56" i="7"/>
  <c r="BS22" i="7"/>
  <c r="BQ28" i="7"/>
  <c r="CA50" i="7"/>
  <c r="BZ53" i="7"/>
  <c r="CB56" i="7"/>
  <c r="BQ12" i="7"/>
  <c r="CD17" i="7"/>
  <c r="CB50" i="7"/>
  <c r="CA53" i="7"/>
  <c r="BS12" i="7"/>
  <c r="BW22" i="7"/>
  <c r="CB32" i="7"/>
  <c r="BW12" i="7"/>
  <c r="CA25" i="7"/>
  <c r="T19" i="8"/>
  <c r="BU18" i="7"/>
  <c r="CA54" i="7"/>
  <c r="BW18" i="7"/>
  <c r="CD28" i="7"/>
  <c r="CB54" i="7"/>
  <c r="CD12" i="7"/>
  <c r="BZ18" i="7"/>
  <c r="BX20" i="7"/>
  <c r="BS26" i="7"/>
  <c r="CG28" i="7"/>
  <c r="CB33" i="7"/>
  <c r="CA51" i="7"/>
  <c r="CC54" i="7"/>
  <c r="CC57" i="7"/>
  <c r="BU64" i="7"/>
  <c r="CD68" i="7"/>
  <c r="T32" i="8"/>
  <c r="BR53" i="7"/>
  <c r="B139" i="8"/>
  <c r="BT32" i="7"/>
  <c r="CC50" i="7"/>
  <c r="CB22" i="7"/>
  <c r="O39" i="7"/>
  <c r="BQ51" i="7"/>
  <c r="BR57" i="7"/>
  <c r="BQ68" i="7"/>
  <c r="BS15" i="7"/>
  <c r="BT18" i="7"/>
  <c r="CC22" i="7"/>
  <c r="CB28" i="7"/>
  <c r="BS33" i="7"/>
  <c r="BR51" i="7"/>
  <c r="BS54" i="7"/>
  <c r="BT57" i="7"/>
  <c r="BT51" i="7"/>
  <c r="T33" i="8"/>
  <c r="CC12" i="7"/>
  <c r="CG22" i="7"/>
  <c r="BZ51" i="7"/>
  <c r="BS64" i="7"/>
  <c r="BQ108" i="7"/>
  <c r="V108" i="7" s="1"/>
  <c r="T28" i="8"/>
  <c r="BU26" i="7"/>
  <c r="CC33" i="7"/>
  <c r="CC64" i="7"/>
  <c r="BS10" i="7"/>
  <c r="CD20" i="7"/>
  <c r="CD64" i="7"/>
  <c r="CG20" i="7"/>
  <c r="BR52" i="7"/>
  <c r="BR55" i="7"/>
  <c r="BS58" i="7"/>
  <c r="BU69" i="7"/>
  <c r="T14" i="8"/>
  <c r="BX17" i="7"/>
  <c r="N50" i="8"/>
  <c r="BQ105" i="7"/>
  <c r="V105" i="7" s="1"/>
  <c r="BU28" i="7"/>
  <c r="CC53" i="7"/>
  <c r="BQ18" i="7"/>
  <c r="BW28" i="7"/>
  <c r="BS68" i="7"/>
  <c r="CB12" i="7"/>
  <c r="CD22" i="7"/>
  <c r="BT33" i="7"/>
  <c r="BU68" i="7"/>
  <c r="V68" i="8"/>
  <c r="CA57" i="7"/>
  <c r="CG12" i="7"/>
  <c r="BZ20" i="7"/>
  <c r="CB18" i="7"/>
  <c r="BW26" i="7"/>
  <c r="BR58" i="7"/>
  <c r="BS69" i="7"/>
  <c r="BW10" i="7"/>
  <c r="BX13" i="7"/>
  <c r="BW16" i="7"/>
  <c r="CF18" i="7"/>
  <c r="BR24" i="7"/>
  <c r="CB26" i="7"/>
  <c r="BZ29" i="7"/>
  <c r="BS52" i="7"/>
  <c r="BT55" i="7"/>
  <c r="CA58" i="7"/>
  <c r="BS65" i="7"/>
  <c r="BS50" i="7"/>
  <c r="BU22" i="7"/>
  <c r="CC56" i="7"/>
  <c r="T35" i="8"/>
  <c r="T10" i="8"/>
  <c r="BU12" i="7"/>
  <c r="CC32" i="7"/>
  <c r="BX28" i="7"/>
  <c r="BR20" i="7"/>
  <c r="BQ26" i="7"/>
  <c r="BQ97" i="7"/>
  <c r="V97" i="7" s="1"/>
  <c r="BS16" i="7"/>
  <c r="BS29" i="7"/>
  <c r="BQ55" i="7"/>
  <c r="BU16" i="7"/>
  <c r="CD18" i="7"/>
  <c r="BQ24" i="7"/>
  <c r="BX16" i="7"/>
  <c r="CG18" i="7"/>
  <c r="BT24" i="7"/>
  <c r="CC26" i="7"/>
  <c r="CB29" i="7"/>
  <c r="CA52" i="7"/>
  <c r="BZ55" i="7"/>
  <c r="CB58" i="7"/>
  <c r="BU65" i="7"/>
  <c r="BQ100" i="7"/>
  <c r="V100" i="7" s="1"/>
  <c r="C120" i="7"/>
  <c r="T12" i="8"/>
  <c r="BS17" i="7"/>
  <c r="BQ57" i="7"/>
  <c r="T20" i="8"/>
  <c r="BX12" i="7"/>
  <c r="BX15" i="7"/>
  <c r="CC28" i="7"/>
  <c r="BZ57" i="7"/>
  <c r="BU10" i="7"/>
  <c r="BT29" i="7"/>
  <c r="CD13" i="7"/>
  <c r="CB10" i="7"/>
  <c r="CB16" i="7"/>
  <c r="BT21" i="7"/>
  <c r="BU24" i="7"/>
  <c r="CD26" i="7"/>
  <c r="CB52" i="7"/>
  <c r="CA55" i="7"/>
  <c r="T29" i="8"/>
  <c r="A150" i="8"/>
  <c r="BQ22" i="7"/>
  <c r="T22" i="7" s="1"/>
  <c r="BT53" i="7"/>
  <c r="T23" i="8"/>
  <c r="BS28" i="7"/>
  <c r="BX22" i="7"/>
  <c r="BQ106" i="7"/>
  <c r="V106" i="7" s="1"/>
  <c r="BR18" i="7"/>
  <c r="CD15" i="7"/>
  <c r="CA18" i="7"/>
  <c r="CC51" i="7"/>
  <c r="T31" i="8"/>
  <c r="BX26" i="7"/>
  <c r="BX10" i="7"/>
  <c r="BQ14" i="7"/>
  <c r="CC16" i="7"/>
  <c r="BQ19" i="7"/>
  <c r="BV24" i="7"/>
  <c r="CG26" i="7"/>
  <c r="CC55" i="7"/>
  <c r="BQ101" i="7"/>
  <c r="V101" i="7" s="1"/>
  <c r="T15" i="8"/>
  <c r="T11" i="8"/>
  <c r="V67" i="8"/>
  <c r="T22" i="8"/>
  <c r="T34" i="8"/>
  <c r="T30" i="8"/>
  <c r="C120" i="8"/>
  <c r="N57" i="8"/>
  <c r="T26" i="8"/>
  <c r="T24" i="8"/>
  <c r="T17" i="8"/>
  <c r="T13" i="8"/>
  <c r="V64" i="8"/>
  <c r="T18" i="8"/>
  <c r="B150" i="8"/>
  <c r="N55" i="8"/>
  <c r="N51" i="8"/>
  <c r="V66" i="8"/>
  <c r="CF30" i="7"/>
  <c r="CA30" i="7"/>
  <c r="BU30" i="7"/>
  <c r="BQ30" i="7"/>
  <c r="CD30" i="7"/>
  <c r="BX30" i="7"/>
  <c r="BR30" i="7"/>
  <c r="CC30" i="7"/>
  <c r="BT30" i="7"/>
  <c r="CB30" i="7"/>
  <c r="BS30" i="7"/>
  <c r="BZ30" i="7"/>
  <c r="CC11" i="7"/>
  <c r="BW11" i="7"/>
  <c r="BQ11" i="7"/>
  <c r="CG11" i="7"/>
  <c r="CB11" i="7"/>
  <c r="BU11" i="7"/>
  <c r="BZ11" i="7"/>
  <c r="CD23" i="7"/>
  <c r="BZ23" i="7"/>
  <c r="BU23" i="7"/>
  <c r="BQ23" i="7"/>
  <c r="CE23" i="7"/>
  <c r="BX23" i="7"/>
  <c r="BS23" i="7"/>
  <c r="CC23" i="7"/>
  <c r="BW23" i="7"/>
  <c r="BR23" i="7"/>
  <c r="CG23" i="7"/>
  <c r="CB23" i="7"/>
  <c r="BV23" i="7"/>
  <c r="BW30" i="7"/>
  <c r="CB67" i="7"/>
  <c r="BT67" i="7"/>
  <c r="CC67" i="7"/>
  <c r="BS67" i="7"/>
  <c r="BU67" i="7"/>
  <c r="CD67" i="7"/>
  <c r="BR67" i="7"/>
  <c r="CA67" i="7"/>
  <c r="BQ67" i="7"/>
  <c r="BS11" i="7"/>
  <c r="CD11" i="7"/>
  <c r="BT23" i="7"/>
  <c r="CD25" i="7"/>
  <c r="BZ25" i="7"/>
  <c r="BU25" i="7"/>
  <c r="BQ25" i="7"/>
  <c r="CE25" i="7"/>
  <c r="BX25" i="7"/>
  <c r="BS25" i="7"/>
  <c r="CC25" i="7"/>
  <c r="BW25" i="7"/>
  <c r="BR25" i="7"/>
  <c r="CG25" i="7"/>
  <c r="CB25" i="7"/>
  <c r="BV25" i="7"/>
  <c r="CG30" i="7"/>
  <c r="CF34" i="7"/>
  <c r="CA34" i="7"/>
  <c r="BU34" i="7"/>
  <c r="BQ34" i="7"/>
  <c r="CD34" i="7"/>
  <c r="BX34" i="7"/>
  <c r="BR34" i="7"/>
  <c r="CC34" i="7"/>
  <c r="BT34" i="7"/>
  <c r="CB34" i="7"/>
  <c r="BS34" i="7"/>
  <c r="BZ34" i="7"/>
  <c r="BZ67" i="7"/>
  <c r="BT11" i="7"/>
  <c r="CF11" i="7"/>
  <c r="CC13" i="7"/>
  <c r="BW13" i="7"/>
  <c r="BQ13" i="7"/>
  <c r="CG13" i="7"/>
  <c r="CB13" i="7"/>
  <c r="BU13" i="7"/>
  <c r="CF13" i="7"/>
  <c r="BZ13" i="7"/>
  <c r="BT13" i="7"/>
  <c r="CA23" i="7"/>
  <c r="BT25" i="7"/>
  <c r="BW34" i="7"/>
  <c r="BT15" i="7"/>
  <c r="BZ15" i="7"/>
  <c r="CF15" i="7"/>
  <c r="BT17" i="7"/>
  <c r="BZ17" i="7"/>
  <c r="CF17" i="7"/>
  <c r="CC27" i="7"/>
  <c r="BW27" i="7"/>
  <c r="BQ27" i="7"/>
  <c r="BU27" i="7"/>
  <c r="CD27" i="7"/>
  <c r="CF31" i="7"/>
  <c r="CA31" i="7"/>
  <c r="BU31" i="7"/>
  <c r="BQ31" i="7"/>
  <c r="CD31" i="7"/>
  <c r="BX31" i="7"/>
  <c r="BR31" i="7"/>
  <c r="BW31" i="7"/>
  <c r="CG31" i="7"/>
  <c r="CF35" i="7"/>
  <c r="CA35" i="7"/>
  <c r="BU35" i="7"/>
  <c r="BQ35" i="7"/>
  <c r="CD35" i="7"/>
  <c r="BX35" i="7"/>
  <c r="BR35" i="7"/>
  <c r="BW35" i="7"/>
  <c r="CG35" i="7"/>
  <c r="BZ99" i="7"/>
  <c r="BQ99" i="7"/>
  <c r="V99" i="7" s="1"/>
  <c r="BZ107" i="7"/>
  <c r="BQ107" i="7"/>
  <c r="V107" i="7" s="1"/>
  <c r="BU15" i="7"/>
  <c r="CB15" i="7"/>
  <c r="CG15" i="7"/>
  <c r="BU17" i="7"/>
  <c r="CB17" i="7"/>
  <c r="CG17" i="7"/>
  <c r="CF20" i="7"/>
  <c r="CA20" i="7"/>
  <c r="BU20" i="7"/>
  <c r="BQ20" i="7"/>
  <c r="BT20" i="7"/>
  <c r="CB20" i="7"/>
  <c r="CC21" i="7"/>
  <c r="BW21" i="7"/>
  <c r="BQ21" i="7"/>
  <c r="BU21" i="7"/>
  <c r="CD21" i="7"/>
  <c r="BX27" i="7"/>
  <c r="CF27" i="7"/>
  <c r="BZ31" i="7"/>
  <c r="CF32" i="7"/>
  <c r="CA32" i="7"/>
  <c r="BU32" i="7"/>
  <c r="BQ32" i="7"/>
  <c r="CD32" i="7"/>
  <c r="BX32" i="7"/>
  <c r="BR32" i="7"/>
  <c r="BW32" i="7"/>
  <c r="CG32" i="7"/>
  <c r="BZ35" i="7"/>
  <c r="O43" i="7"/>
  <c r="CB65" i="7"/>
  <c r="BT65" i="7"/>
  <c r="BZ65" i="7"/>
  <c r="BQ65" i="7"/>
  <c r="CA65" i="7"/>
  <c r="CB69" i="7"/>
  <c r="BT69" i="7"/>
  <c r="BZ69" i="7"/>
  <c r="BQ69" i="7"/>
  <c r="CA69" i="7"/>
  <c r="BQ102" i="7"/>
  <c r="V102" i="7" s="1"/>
  <c r="D120" i="7"/>
  <c r="A150" i="7"/>
  <c r="BT10" i="7"/>
  <c r="BZ10" i="7"/>
  <c r="CF10" i="7"/>
  <c r="BT12" i="7"/>
  <c r="T12" i="7" s="1"/>
  <c r="BZ12" i="7"/>
  <c r="BT14" i="7"/>
  <c r="T14" i="7" s="1"/>
  <c r="BZ14" i="7"/>
  <c r="BQ15" i="7"/>
  <c r="T15" i="7" s="1"/>
  <c r="BW15" i="7"/>
  <c r="BT16" i="7"/>
  <c r="BZ16" i="7"/>
  <c r="BQ17" i="7"/>
  <c r="BW17" i="7"/>
  <c r="BS18" i="7"/>
  <c r="BX18" i="7"/>
  <c r="BS19" i="7"/>
  <c r="BX19" i="7"/>
  <c r="CC19" i="7"/>
  <c r="BW20" i="7"/>
  <c r="CC20" i="7"/>
  <c r="BX21" i="7"/>
  <c r="CF21" i="7"/>
  <c r="BS27" i="7"/>
  <c r="BZ27" i="7"/>
  <c r="CG27" i="7"/>
  <c r="CF29" i="7"/>
  <c r="CA29" i="7"/>
  <c r="BU29" i="7"/>
  <c r="BQ29" i="7"/>
  <c r="CD29" i="7"/>
  <c r="BX29" i="7"/>
  <c r="BR29" i="7"/>
  <c r="BW29" i="7"/>
  <c r="CG29" i="7"/>
  <c r="BS31" i="7"/>
  <c r="CB31" i="7"/>
  <c r="BZ32" i="7"/>
  <c r="CF33" i="7"/>
  <c r="CA33" i="7"/>
  <c r="BU33" i="7"/>
  <c r="BQ33" i="7"/>
  <c r="CD33" i="7"/>
  <c r="BX33" i="7"/>
  <c r="BR33" i="7"/>
  <c r="BW33" i="7"/>
  <c r="CG33" i="7"/>
  <c r="BS35" i="7"/>
  <c r="CB35" i="7"/>
  <c r="O45" i="7"/>
  <c r="CB64" i="7"/>
  <c r="BT64" i="7"/>
  <c r="CA64" i="7"/>
  <c r="BR64" i="7"/>
  <c r="BZ64" i="7"/>
  <c r="BR65" i="7"/>
  <c r="CC65" i="7"/>
  <c r="CB68" i="7"/>
  <c r="BT68" i="7"/>
  <c r="CA68" i="7"/>
  <c r="BR68" i="7"/>
  <c r="V68" i="7" s="1"/>
  <c r="BZ68" i="7"/>
  <c r="BR69" i="7"/>
  <c r="CC69" i="7"/>
  <c r="BZ95" i="7"/>
  <c r="BQ95" i="7"/>
  <c r="V95" i="7" s="1"/>
  <c r="BQ96" i="7"/>
  <c r="V96" i="7" s="1"/>
  <c r="BZ103" i="7"/>
  <c r="BQ103" i="7"/>
  <c r="V103" i="7" s="1"/>
  <c r="BQ104" i="7"/>
  <c r="V104" i="7" s="1"/>
  <c r="E120" i="7"/>
  <c r="BT22" i="7"/>
  <c r="BZ22" i="7"/>
  <c r="BS24" i="7"/>
  <c r="BW24" i="7"/>
  <c r="CB24" i="7"/>
  <c r="BT26" i="7"/>
  <c r="BZ26" i="7"/>
  <c r="BT28" i="7"/>
  <c r="BZ28" i="7"/>
  <c r="O40" i="7"/>
  <c r="C59" i="7"/>
  <c r="BZ50" i="7"/>
  <c r="BQ50" i="7"/>
  <c r="BT50" i="7"/>
  <c r="BZ52" i="7"/>
  <c r="BQ52" i="7"/>
  <c r="BT52" i="7"/>
  <c r="BZ54" i="7"/>
  <c r="BQ54" i="7"/>
  <c r="BT54" i="7"/>
  <c r="BZ56" i="7"/>
  <c r="BQ56" i="7"/>
  <c r="BT56" i="7"/>
  <c r="BZ58" i="7"/>
  <c r="BQ58" i="7"/>
  <c r="BT58" i="7"/>
  <c r="CB66" i="7"/>
  <c r="BT66" i="7"/>
  <c r="BU66" i="7"/>
  <c r="CD66" i="7"/>
  <c r="BS51" i="7"/>
  <c r="BS53" i="7"/>
  <c r="BS55" i="7"/>
  <c r="BS57" i="7"/>
  <c r="N57" i="7" s="1"/>
  <c r="A139" i="6"/>
  <c r="S120" i="6"/>
  <c r="R120" i="6"/>
  <c r="Q120" i="6"/>
  <c r="P120" i="6"/>
  <c r="O120" i="6"/>
  <c r="N120" i="6"/>
  <c r="M120" i="6"/>
  <c r="L120" i="6"/>
  <c r="K120" i="6"/>
  <c r="J120" i="6"/>
  <c r="I120" i="6"/>
  <c r="H120" i="6"/>
  <c r="G120" i="6"/>
  <c r="F120" i="6"/>
  <c r="B120" i="6"/>
  <c r="E118" i="6"/>
  <c r="D118" i="6"/>
  <c r="C118" i="6"/>
  <c r="E117" i="6"/>
  <c r="D117" i="6"/>
  <c r="C117" i="6" s="1"/>
  <c r="E116" i="6"/>
  <c r="D116" i="6"/>
  <c r="E115" i="6"/>
  <c r="D115" i="6"/>
  <c r="U110" i="6"/>
  <c r="T110" i="6"/>
  <c r="S110" i="6"/>
  <c r="R110" i="6"/>
  <c r="Q110" i="6"/>
  <c r="P110" i="6"/>
  <c r="O110" i="6"/>
  <c r="N110" i="6"/>
  <c r="M110" i="6"/>
  <c r="L110" i="6"/>
  <c r="K110" i="6"/>
  <c r="J110" i="6"/>
  <c r="I110" i="6"/>
  <c r="H110" i="6"/>
  <c r="G110" i="6"/>
  <c r="F110" i="6"/>
  <c r="E110" i="6"/>
  <c r="D110" i="6"/>
  <c r="C110" i="6"/>
  <c r="B109" i="6"/>
  <c r="BQ109" i="6" s="1"/>
  <c r="V109" i="6" s="1"/>
  <c r="B108" i="6"/>
  <c r="BQ108" i="6" s="1"/>
  <c r="V108" i="6" s="1"/>
  <c r="B107" i="6"/>
  <c r="BQ107" i="6" s="1"/>
  <c r="V107" i="6" s="1"/>
  <c r="B106" i="6"/>
  <c r="BQ106" i="6" s="1"/>
  <c r="V106" i="6" s="1"/>
  <c r="B105" i="6"/>
  <c r="BQ105" i="6" s="1"/>
  <c r="V105" i="6" s="1"/>
  <c r="B104" i="6"/>
  <c r="BQ104" i="6" s="1"/>
  <c r="V104" i="6" s="1"/>
  <c r="B103" i="6"/>
  <c r="BQ103" i="6" s="1"/>
  <c r="V103" i="6" s="1"/>
  <c r="B102" i="6"/>
  <c r="BQ102" i="6" s="1"/>
  <c r="V102" i="6" s="1"/>
  <c r="BZ101" i="6"/>
  <c r="V101" i="6"/>
  <c r="B101" i="6"/>
  <c r="BQ101" i="6" s="1"/>
  <c r="B100" i="6"/>
  <c r="BQ100" i="6" s="1"/>
  <c r="V100" i="6" s="1"/>
  <c r="B99" i="6"/>
  <c r="BQ99" i="6" s="1"/>
  <c r="V99" i="6" s="1"/>
  <c r="B98" i="6"/>
  <c r="BQ98" i="6" s="1"/>
  <c r="V98" i="6" s="1"/>
  <c r="B97" i="6"/>
  <c r="BQ97" i="6" s="1"/>
  <c r="V97" i="6" s="1"/>
  <c r="B96" i="6"/>
  <c r="BQ96" i="6" s="1"/>
  <c r="V96" i="6" s="1"/>
  <c r="B95" i="6"/>
  <c r="BQ95" i="6" s="1"/>
  <c r="V95" i="6" s="1"/>
  <c r="B87" i="6"/>
  <c r="B86" i="6"/>
  <c r="C81" i="6"/>
  <c r="C80" i="6"/>
  <c r="C79" i="6"/>
  <c r="C78" i="6"/>
  <c r="C77" i="6"/>
  <c r="C76" i="6"/>
  <c r="C75" i="6"/>
  <c r="C74" i="6"/>
  <c r="BT69" i="6"/>
  <c r="BR69" i="6"/>
  <c r="BQ69" i="6"/>
  <c r="D69" i="6"/>
  <c r="CA69" i="6" s="1"/>
  <c r="CD68" i="6"/>
  <c r="CC68" i="6"/>
  <c r="CB68" i="6"/>
  <c r="BZ68" i="6"/>
  <c r="BU68" i="6"/>
  <c r="BT68" i="6"/>
  <c r="BR68" i="6"/>
  <c r="D68" i="6"/>
  <c r="CA68" i="6" s="1"/>
  <c r="D67" i="6"/>
  <c r="CA67" i="6" s="1"/>
  <c r="CD66" i="6"/>
  <c r="CC66" i="6"/>
  <c r="CB66" i="6"/>
  <c r="BZ66" i="6"/>
  <c r="BU66" i="6"/>
  <c r="BT66" i="6"/>
  <c r="BR66" i="6"/>
  <c r="BQ66" i="6"/>
  <c r="V66" i="6" s="1"/>
  <c r="D66" i="6"/>
  <c r="CA66" i="6" s="1"/>
  <c r="D65" i="6"/>
  <c r="CA65" i="6" s="1"/>
  <c r="D64" i="6"/>
  <c r="CA64" i="6" s="1"/>
  <c r="M59" i="6"/>
  <c r="L59" i="6"/>
  <c r="K59" i="6"/>
  <c r="J59" i="6"/>
  <c r="I59" i="6"/>
  <c r="H59" i="6"/>
  <c r="G59" i="6"/>
  <c r="F59" i="6"/>
  <c r="E59" i="6"/>
  <c r="D59" i="6"/>
  <c r="C58" i="6"/>
  <c r="C57" i="6"/>
  <c r="BT57" i="6" s="1"/>
  <c r="C56" i="6"/>
  <c r="BR56" i="6" s="1"/>
  <c r="CC55" i="6"/>
  <c r="CB55" i="6"/>
  <c r="BS55" i="6"/>
  <c r="BQ55" i="6"/>
  <c r="C55" i="6"/>
  <c r="C54" i="6"/>
  <c r="CB54" i="6" s="1"/>
  <c r="BZ53" i="6"/>
  <c r="BS53" i="6"/>
  <c r="BQ53" i="6"/>
  <c r="C53" i="6"/>
  <c r="CB53" i="6" s="1"/>
  <c r="C52" i="6"/>
  <c r="CA52" i="6" s="1"/>
  <c r="C51" i="6"/>
  <c r="BT51" i="6" s="1"/>
  <c r="C50" i="6"/>
  <c r="N47" i="6"/>
  <c r="M47" i="6"/>
  <c r="L47" i="6"/>
  <c r="K47" i="6"/>
  <c r="J47" i="6"/>
  <c r="I47" i="6"/>
  <c r="H47" i="6"/>
  <c r="G47" i="6"/>
  <c r="F47" i="6"/>
  <c r="E47" i="6"/>
  <c r="D47" i="6"/>
  <c r="C47" i="6"/>
  <c r="CC46" i="6"/>
  <c r="CB46" i="6"/>
  <c r="CA46" i="6"/>
  <c r="BZ46" i="6"/>
  <c r="BT46" i="6"/>
  <c r="BS46" i="6"/>
  <c r="BR46" i="6"/>
  <c r="BQ46" i="6"/>
  <c r="CB45" i="6"/>
  <c r="CA45" i="6"/>
  <c r="BZ45" i="6"/>
  <c r="BS45" i="6"/>
  <c r="BR45" i="6"/>
  <c r="BQ45" i="6"/>
  <c r="O45" i="6" s="1"/>
  <c r="CB44" i="6"/>
  <c r="CA44" i="6"/>
  <c r="BZ44" i="6"/>
  <c r="BS44" i="6"/>
  <c r="BR44" i="6"/>
  <c r="BQ44" i="6"/>
  <c r="CB43" i="6"/>
  <c r="CA43" i="6"/>
  <c r="BZ43" i="6"/>
  <c r="BS43" i="6"/>
  <c r="BR43" i="6"/>
  <c r="BQ43" i="6"/>
  <c r="O43" i="6" s="1"/>
  <c r="CB42" i="6"/>
  <c r="CA42" i="6"/>
  <c r="BZ42" i="6"/>
  <c r="BS42" i="6"/>
  <c r="BR42" i="6"/>
  <c r="BQ42" i="6"/>
  <c r="O42" i="6"/>
  <c r="N41" i="6"/>
  <c r="M41" i="6"/>
  <c r="L41" i="6"/>
  <c r="K41" i="6"/>
  <c r="J41" i="6"/>
  <c r="I41" i="6"/>
  <c r="H41" i="6"/>
  <c r="G41" i="6"/>
  <c r="F41" i="6"/>
  <c r="E41" i="6"/>
  <c r="D41" i="6"/>
  <c r="C41" i="6"/>
  <c r="CC40" i="6"/>
  <c r="CB40" i="6"/>
  <c r="CA40" i="6"/>
  <c r="BZ40" i="6"/>
  <c r="BT40" i="6"/>
  <c r="BS40" i="6"/>
  <c r="BR40" i="6"/>
  <c r="BQ40" i="6"/>
  <c r="O40" i="6" s="1"/>
  <c r="CC39" i="6"/>
  <c r="CB39" i="6"/>
  <c r="CA39" i="6"/>
  <c r="BZ39" i="6"/>
  <c r="BT39" i="6"/>
  <c r="BS39" i="6"/>
  <c r="BR39" i="6"/>
  <c r="BQ39" i="6"/>
  <c r="CC38" i="6"/>
  <c r="CB38" i="6"/>
  <c r="CA38" i="6"/>
  <c r="BZ38" i="6"/>
  <c r="BT38" i="6"/>
  <c r="BS38" i="6"/>
  <c r="BR38" i="6"/>
  <c r="BQ38" i="6"/>
  <c r="BS35" i="6"/>
  <c r="BR35" i="6"/>
  <c r="BQ35" i="6"/>
  <c r="C35" i="6"/>
  <c r="CG35" i="6" s="1"/>
  <c r="CG34" i="6"/>
  <c r="CF34" i="6"/>
  <c r="CC34" i="6"/>
  <c r="CA34" i="6"/>
  <c r="BX34" i="6"/>
  <c r="BW34" i="6"/>
  <c r="BS34" i="6"/>
  <c r="C34" i="6"/>
  <c r="BR34" i="6" s="1"/>
  <c r="BS33" i="6"/>
  <c r="BR33" i="6"/>
  <c r="BQ33" i="6"/>
  <c r="C33" i="6"/>
  <c r="BW33" i="6" s="1"/>
  <c r="CG32" i="6"/>
  <c r="CF32" i="6"/>
  <c r="CC32" i="6"/>
  <c r="CA32" i="6"/>
  <c r="BX32" i="6"/>
  <c r="BW32" i="6"/>
  <c r="BS32" i="6"/>
  <c r="C32" i="6"/>
  <c r="BR32" i="6" s="1"/>
  <c r="BS31" i="6"/>
  <c r="BR31" i="6"/>
  <c r="BQ31" i="6"/>
  <c r="C31" i="6"/>
  <c r="CG31" i="6" s="1"/>
  <c r="CG30" i="6"/>
  <c r="CF30" i="6"/>
  <c r="CC30" i="6"/>
  <c r="CA30" i="6"/>
  <c r="BX30" i="6"/>
  <c r="BW30" i="6"/>
  <c r="BS30" i="6"/>
  <c r="C30" i="6"/>
  <c r="BR30" i="6" s="1"/>
  <c r="BS29" i="6"/>
  <c r="BR29" i="6"/>
  <c r="BQ29" i="6"/>
  <c r="C29" i="6"/>
  <c r="BW29" i="6" s="1"/>
  <c r="C28" i="6"/>
  <c r="BW28" i="6" s="1"/>
  <c r="CD27" i="6"/>
  <c r="CC27" i="6"/>
  <c r="BX27" i="6"/>
  <c r="C27" i="6"/>
  <c r="CG27" i="6" s="1"/>
  <c r="C26" i="6"/>
  <c r="CG26" i="6" s="1"/>
  <c r="C25" i="6"/>
  <c r="CG25" i="6" s="1"/>
  <c r="C24" i="6"/>
  <c r="CC24" i="6" s="1"/>
  <c r="CE23" i="6"/>
  <c r="CD23" i="6"/>
  <c r="CA23" i="6"/>
  <c r="C23" i="6"/>
  <c r="CG23" i="6" s="1"/>
  <c r="C22" i="6"/>
  <c r="C21" i="6"/>
  <c r="CG21" i="6" s="1"/>
  <c r="CG20" i="6"/>
  <c r="CF20" i="6"/>
  <c r="CB20" i="6"/>
  <c r="CA20" i="6"/>
  <c r="BW20" i="6"/>
  <c r="BU20" i="6"/>
  <c r="C20" i="6"/>
  <c r="CD20" i="6" s="1"/>
  <c r="C19" i="6"/>
  <c r="CD19" i="6" s="1"/>
  <c r="CG18" i="6"/>
  <c r="CF18" i="6"/>
  <c r="CB18" i="6"/>
  <c r="CA18" i="6"/>
  <c r="BW18" i="6"/>
  <c r="BU18" i="6"/>
  <c r="BR18" i="6"/>
  <c r="BQ18" i="6"/>
  <c r="C18" i="6"/>
  <c r="CD18" i="6" s="1"/>
  <c r="C17" i="6"/>
  <c r="CG17" i="6" s="1"/>
  <c r="C16" i="6"/>
  <c r="BX16" i="6" s="1"/>
  <c r="C15" i="6"/>
  <c r="BT15" i="6" s="1"/>
  <c r="CC14" i="6"/>
  <c r="BT14" i="6"/>
  <c r="C14" i="6"/>
  <c r="BQ13" i="6"/>
  <c r="C13" i="6"/>
  <c r="BT13" i="6" s="1"/>
  <c r="C12" i="6"/>
  <c r="C11" i="6"/>
  <c r="BT11" i="6" s="1"/>
  <c r="C10" i="6"/>
  <c r="BS10" i="6" s="1"/>
  <c r="A5" i="6"/>
  <c r="A4" i="6"/>
  <c r="A3" i="6"/>
  <c r="A2" i="6"/>
  <c r="CF10" i="6" l="1"/>
  <c r="CF15" i="6"/>
  <c r="BQ21" i="6"/>
  <c r="BQ25" i="6"/>
  <c r="CB56" i="6"/>
  <c r="CB64" i="6"/>
  <c r="BZ95" i="6"/>
  <c r="BZ104" i="6"/>
  <c r="N51" i="7"/>
  <c r="T10" i="7"/>
  <c r="BQ10" i="6"/>
  <c r="BZ51" i="6"/>
  <c r="BQ64" i="6"/>
  <c r="N52" i="7"/>
  <c r="BX10" i="6"/>
  <c r="BV25" i="6"/>
  <c r="BR67" i="6"/>
  <c r="V67" i="6" s="1"/>
  <c r="BU19" i="6"/>
  <c r="BW35" i="6"/>
  <c r="CC16" i="6"/>
  <c r="BW19" i="6"/>
  <c r="CD21" i="6"/>
  <c r="CA25" i="6"/>
  <c r="BX29" i="6"/>
  <c r="BX31" i="6"/>
  <c r="BX33" i="6"/>
  <c r="BX35" i="6"/>
  <c r="CC53" i="6"/>
  <c r="BR65" i="6"/>
  <c r="BU67" i="6"/>
  <c r="BZ69" i="6"/>
  <c r="BZ97" i="6"/>
  <c r="BZ106" i="6"/>
  <c r="T26" i="7"/>
  <c r="T19" i="7"/>
  <c r="C116" i="6"/>
  <c r="BZ52" i="6"/>
  <c r="CB15" i="6"/>
  <c r="N53" i="7"/>
  <c r="BW21" i="6"/>
  <c r="BQ67" i="6"/>
  <c r="BT16" i="6"/>
  <c r="BT67" i="6"/>
  <c r="CD25" i="6"/>
  <c r="BZ67" i="6"/>
  <c r="BT24" i="6"/>
  <c r="BZ10" i="6"/>
  <c r="BS21" i="6"/>
  <c r="V69" i="6"/>
  <c r="CB11" i="6"/>
  <c r="BX21" i="6"/>
  <c r="T28" i="7"/>
  <c r="CA19" i="6"/>
  <c r="CA31" i="6"/>
  <c r="BT65" i="6"/>
  <c r="CB19" i="6"/>
  <c r="CE25" i="6"/>
  <c r="CC29" i="6"/>
  <c r="CC31" i="6"/>
  <c r="CC35" i="6"/>
  <c r="BQ54" i="6"/>
  <c r="BU65" i="6"/>
  <c r="CB67" i="6"/>
  <c r="CC69" i="6"/>
  <c r="BZ107" i="6"/>
  <c r="T24" i="7"/>
  <c r="BZ13" i="6"/>
  <c r="BT17" i="6"/>
  <c r="CF19" i="6"/>
  <c r="BQ23" i="6"/>
  <c r="CF29" i="6"/>
  <c r="CF31" i="6"/>
  <c r="CF33" i="6"/>
  <c r="CF35" i="6"/>
  <c r="BR54" i="6"/>
  <c r="BZ65" i="6"/>
  <c r="CC67" i="6"/>
  <c r="CD69" i="6"/>
  <c r="V64" i="7"/>
  <c r="BZ102" i="6"/>
  <c r="BU28" i="6"/>
  <c r="BZ15" i="6"/>
  <c r="CC10" i="6"/>
  <c r="CF28" i="6"/>
  <c r="BS56" i="6"/>
  <c r="CD64" i="6"/>
  <c r="CC21" i="6"/>
  <c r="BW31" i="6"/>
  <c r="CD16" i="6"/>
  <c r="CA29" i="6"/>
  <c r="CA35" i="6"/>
  <c r="CB69" i="6"/>
  <c r="BZ98" i="6"/>
  <c r="CB13" i="6"/>
  <c r="BU17" i="6"/>
  <c r="CG19" i="6"/>
  <c r="BR23" i="6"/>
  <c r="CG29" i="6"/>
  <c r="CG33" i="6"/>
  <c r="BS54" i="6"/>
  <c r="N54" i="6" s="1"/>
  <c r="CB65" i="6"/>
  <c r="CD67" i="6"/>
  <c r="BZ99" i="6"/>
  <c r="BZ108" i="6"/>
  <c r="N56" i="7"/>
  <c r="T17" i="7"/>
  <c r="BT10" i="6"/>
  <c r="BR64" i="6"/>
  <c r="BT64" i="6"/>
  <c r="BZ64" i="6"/>
  <c r="B139" i="7"/>
  <c r="CC57" i="6"/>
  <c r="BZ96" i="6"/>
  <c r="BS16" i="6"/>
  <c r="BZ105" i="6"/>
  <c r="BZ25" i="6"/>
  <c r="BQ65" i="6"/>
  <c r="T18" i="7"/>
  <c r="CG13" i="6"/>
  <c r="CF17" i="6"/>
  <c r="BU23" i="6"/>
  <c r="BQ27" i="6"/>
  <c r="CA54" i="6"/>
  <c r="CC65" i="6"/>
  <c r="T20" i="7"/>
  <c r="BW15" i="6"/>
  <c r="BQ52" i="6"/>
  <c r="BU64" i="6"/>
  <c r="BZ103" i="6"/>
  <c r="CG15" i="6"/>
  <c r="CC64" i="6"/>
  <c r="T34" i="7"/>
  <c r="BQ19" i="6"/>
  <c r="CA33" i="6"/>
  <c r="CC33" i="6"/>
  <c r="BQ20" i="6"/>
  <c r="T20" i="6" s="1"/>
  <c r="BV23" i="6"/>
  <c r="BS27" i="6"/>
  <c r="BQ30" i="6"/>
  <c r="BQ32" i="6"/>
  <c r="BQ34" i="6"/>
  <c r="O38" i="6"/>
  <c r="CD65" i="6"/>
  <c r="BZ100" i="6"/>
  <c r="T16" i="7"/>
  <c r="BQ15" i="6"/>
  <c r="N55" i="7"/>
  <c r="BR25" i="6"/>
  <c r="BU25" i="6"/>
  <c r="BR19" i="6"/>
  <c r="BU69" i="6"/>
  <c r="BR20" i="6"/>
  <c r="BZ23" i="6"/>
  <c r="BW27" i="6"/>
  <c r="O46" i="6"/>
  <c r="BQ68" i="6"/>
  <c r="V68" i="6" s="1"/>
  <c r="BZ109" i="6"/>
  <c r="V69" i="7"/>
  <c r="T32" i="7"/>
  <c r="T27" i="7"/>
  <c r="N58" i="7"/>
  <c r="N50" i="7"/>
  <c r="V65" i="7"/>
  <c r="T21" i="7"/>
  <c r="T35" i="7"/>
  <c r="B150" i="7"/>
  <c r="T31" i="7"/>
  <c r="T25" i="7"/>
  <c r="V67" i="7"/>
  <c r="T23" i="7"/>
  <c r="N54" i="7"/>
  <c r="T33" i="7"/>
  <c r="T29" i="7"/>
  <c r="T13" i="7"/>
  <c r="T11" i="7"/>
  <c r="T30" i="7"/>
  <c r="CG12" i="6"/>
  <c r="CB12" i="6"/>
  <c r="BU12" i="6"/>
  <c r="BW12" i="6"/>
  <c r="CD12" i="6"/>
  <c r="CD22" i="6"/>
  <c r="BX22" i="6"/>
  <c r="BS22" i="6"/>
  <c r="CC22" i="6"/>
  <c r="BW22" i="6"/>
  <c r="BQ22" i="6"/>
  <c r="BZ22" i="6"/>
  <c r="BZ26" i="6"/>
  <c r="CC50" i="6"/>
  <c r="BT50" i="6"/>
  <c r="CB50" i="6"/>
  <c r="BR50" i="6"/>
  <c r="CA50" i="6"/>
  <c r="BQ50" i="6"/>
  <c r="N50" i="6" s="1"/>
  <c r="CD11" i="6"/>
  <c r="BX11" i="6"/>
  <c r="BS11" i="6"/>
  <c r="CC11" i="6"/>
  <c r="CG14" i="6"/>
  <c r="CB14" i="6"/>
  <c r="BU14" i="6"/>
  <c r="BW14" i="6"/>
  <c r="CD14" i="6"/>
  <c r="CE24" i="6"/>
  <c r="CA24" i="6"/>
  <c r="BV24" i="6"/>
  <c r="BR24" i="6"/>
  <c r="CD24" i="6"/>
  <c r="BZ24" i="6"/>
  <c r="BU24" i="6"/>
  <c r="BQ24" i="6"/>
  <c r="BW24" i="6"/>
  <c r="CF24" i="6"/>
  <c r="CC58" i="6"/>
  <c r="BT58" i="6"/>
  <c r="CB58" i="6"/>
  <c r="BR58" i="6"/>
  <c r="CA58" i="6"/>
  <c r="BQ58" i="6"/>
  <c r="BW11" i="6"/>
  <c r="CF11" i="6"/>
  <c r="BZ12" i="6"/>
  <c r="CD13" i="6"/>
  <c r="BX13" i="6"/>
  <c r="BS13" i="6"/>
  <c r="BU13" i="6"/>
  <c r="CC13" i="6"/>
  <c r="BQ14" i="6"/>
  <c r="CF14" i="6"/>
  <c r="BW16" i="6"/>
  <c r="CD17" i="6"/>
  <c r="BX17" i="6"/>
  <c r="BS17" i="6"/>
  <c r="CC17" i="6"/>
  <c r="BW17" i="6"/>
  <c r="BQ17" i="6"/>
  <c r="BZ17" i="6"/>
  <c r="BT22" i="6"/>
  <c r="BX24" i="6"/>
  <c r="CG24" i="6"/>
  <c r="BT26" i="6"/>
  <c r="CF26" i="6"/>
  <c r="BZ50" i="6"/>
  <c r="BS58" i="6"/>
  <c r="CG10" i="6"/>
  <c r="CB10" i="6"/>
  <c r="BU10" i="6"/>
  <c r="BW10" i="6"/>
  <c r="CD10" i="6"/>
  <c r="BQ11" i="6"/>
  <c r="BZ11" i="6"/>
  <c r="CG11" i="6"/>
  <c r="BT12" i="6"/>
  <c r="CC12" i="6"/>
  <c r="BW13" i="6"/>
  <c r="CF13" i="6"/>
  <c r="BS14" i="6"/>
  <c r="BZ14" i="6"/>
  <c r="CD15" i="6"/>
  <c r="BX15" i="6"/>
  <c r="BS15" i="6"/>
  <c r="BU15" i="6"/>
  <c r="CC15" i="6"/>
  <c r="BQ16" i="6"/>
  <c r="CB17" i="6"/>
  <c r="BU22" i="6"/>
  <c r="CG22" i="6"/>
  <c r="BS24" i="6"/>
  <c r="CB24" i="6"/>
  <c r="BU26" i="6"/>
  <c r="CD28" i="6"/>
  <c r="BX28" i="6"/>
  <c r="BS28" i="6"/>
  <c r="CB28" i="6"/>
  <c r="BT28" i="6"/>
  <c r="CG28" i="6"/>
  <c r="BZ28" i="6"/>
  <c r="BQ28" i="6"/>
  <c r="CC28" i="6"/>
  <c r="O39" i="6"/>
  <c r="CA51" i="6"/>
  <c r="BR51" i="6"/>
  <c r="CC51" i="6"/>
  <c r="BS51" i="6"/>
  <c r="CB51" i="6"/>
  <c r="BQ51" i="6"/>
  <c r="CC52" i="6"/>
  <c r="BT52" i="6"/>
  <c r="BS52" i="6"/>
  <c r="CB52" i="6"/>
  <c r="BR52" i="6"/>
  <c r="N52" i="6" s="1"/>
  <c r="BZ58" i="6"/>
  <c r="C115" i="6"/>
  <c r="C120" i="6" s="1"/>
  <c r="D120" i="6"/>
  <c r="T10" i="6"/>
  <c r="CD26" i="6"/>
  <c r="BX26" i="6"/>
  <c r="BS26" i="6"/>
  <c r="CC26" i="6"/>
  <c r="BW26" i="6"/>
  <c r="BQ26" i="6"/>
  <c r="C59" i="6"/>
  <c r="BU11" i="6"/>
  <c r="BQ12" i="6"/>
  <c r="BX12" i="6"/>
  <c r="CF12" i="6"/>
  <c r="CB22" i="6"/>
  <c r="CB26" i="6"/>
  <c r="BS50" i="6"/>
  <c r="CA57" i="6"/>
  <c r="BR57" i="6"/>
  <c r="CB57" i="6"/>
  <c r="BQ57" i="6"/>
  <c r="BZ57" i="6"/>
  <c r="BS12" i="6"/>
  <c r="BX14" i="6"/>
  <c r="CG16" i="6"/>
  <c r="CB16" i="6"/>
  <c r="BU16" i="6"/>
  <c r="CF16" i="6"/>
  <c r="BZ16" i="6"/>
  <c r="CF22" i="6"/>
  <c r="BS57" i="6"/>
  <c r="E120" i="6"/>
  <c r="BS18" i="6"/>
  <c r="BX18" i="6"/>
  <c r="CC18" i="6"/>
  <c r="BS19" i="6"/>
  <c r="BX19" i="6"/>
  <c r="CC19" i="6"/>
  <c r="BS20" i="6"/>
  <c r="BX20" i="6"/>
  <c r="CC20" i="6"/>
  <c r="BT21" i="6"/>
  <c r="T21" i="6" s="1"/>
  <c r="BZ21" i="6"/>
  <c r="CF21" i="6"/>
  <c r="BS23" i="6"/>
  <c r="BW23" i="6"/>
  <c r="CB23" i="6"/>
  <c r="CF23" i="6"/>
  <c r="BS25" i="6"/>
  <c r="BW25" i="6"/>
  <c r="CB25" i="6"/>
  <c r="CF25" i="6"/>
  <c r="BT27" i="6"/>
  <c r="BZ27" i="6"/>
  <c r="CF27" i="6"/>
  <c r="CA55" i="6"/>
  <c r="BR55" i="6"/>
  <c r="BT55" i="6"/>
  <c r="N55" i="6" s="1"/>
  <c r="CC56" i="6"/>
  <c r="BT56" i="6"/>
  <c r="BZ56" i="6"/>
  <c r="B110" i="6"/>
  <c r="BT18" i="6"/>
  <c r="BZ18" i="6"/>
  <c r="BT19" i="6"/>
  <c r="BZ19" i="6"/>
  <c r="BT20" i="6"/>
  <c r="BZ20" i="6"/>
  <c r="BU21" i="6"/>
  <c r="CB21" i="6"/>
  <c r="BT23" i="6"/>
  <c r="BX23" i="6"/>
  <c r="CC23" i="6"/>
  <c r="BT25" i="6"/>
  <c r="BX25" i="6"/>
  <c r="CC25" i="6"/>
  <c r="BU27" i="6"/>
  <c r="CB27" i="6"/>
  <c r="CD29" i="6"/>
  <c r="BZ29" i="6"/>
  <c r="BT29" i="6"/>
  <c r="BU29" i="6"/>
  <c r="CB29" i="6"/>
  <c r="CD30" i="6"/>
  <c r="BZ30" i="6"/>
  <c r="BT30" i="6"/>
  <c r="BU30" i="6"/>
  <c r="CB30" i="6"/>
  <c r="CD31" i="6"/>
  <c r="BZ31" i="6"/>
  <c r="BT31" i="6"/>
  <c r="T31" i="6" s="1"/>
  <c r="BU31" i="6"/>
  <c r="CB31" i="6"/>
  <c r="CD32" i="6"/>
  <c r="BZ32" i="6"/>
  <c r="BT32" i="6"/>
  <c r="BU32" i="6"/>
  <c r="CB32" i="6"/>
  <c r="CD33" i="6"/>
  <c r="BZ33" i="6"/>
  <c r="BT33" i="6"/>
  <c r="BU33" i="6"/>
  <c r="CB33" i="6"/>
  <c r="CD34" i="6"/>
  <c r="BZ34" i="6"/>
  <c r="BT34" i="6"/>
  <c r="BU34" i="6"/>
  <c r="CB34" i="6"/>
  <c r="CD35" i="6"/>
  <c r="BZ35" i="6"/>
  <c r="BT35" i="6"/>
  <c r="T35" i="6" s="1"/>
  <c r="BU35" i="6"/>
  <c r="CB35" i="6"/>
  <c r="O44" i="6"/>
  <c r="CA53" i="6"/>
  <c r="BR53" i="6"/>
  <c r="BT53" i="6"/>
  <c r="CC54" i="6"/>
  <c r="BT54" i="6"/>
  <c r="BZ54" i="6"/>
  <c r="BZ55" i="6"/>
  <c r="BQ56" i="6"/>
  <c r="N56" i="6" s="1"/>
  <c r="CA56" i="6"/>
  <c r="BS64" i="6"/>
  <c r="BS65" i="6"/>
  <c r="BS66" i="6"/>
  <c r="BS67" i="6"/>
  <c r="BS68" i="6"/>
  <c r="BS69" i="6"/>
  <c r="A139" i="5"/>
  <c r="S120" i="5"/>
  <c r="R120" i="5"/>
  <c r="Q120" i="5"/>
  <c r="P120" i="5"/>
  <c r="O120" i="5"/>
  <c r="N120" i="5"/>
  <c r="M120" i="5"/>
  <c r="L120" i="5"/>
  <c r="K120" i="5"/>
  <c r="J120" i="5"/>
  <c r="I120" i="5"/>
  <c r="H120" i="5"/>
  <c r="G120" i="5"/>
  <c r="F120" i="5"/>
  <c r="B120" i="5"/>
  <c r="E118" i="5"/>
  <c r="D118" i="5"/>
  <c r="E117" i="5"/>
  <c r="D117" i="5"/>
  <c r="C117" i="5" s="1"/>
  <c r="E116" i="5"/>
  <c r="D116" i="5"/>
  <c r="C116" i="5"/>
  <c r="E115" i="5"/>
  <c r="E120" i="5" s="1"/>
  <c r="D115" i="5"/>
  <c r="U110" i="5"/>
  <c r="T110" i="5"/>
  <c r="S110" i="5"/>
  <c r="R110" i="5"/>
  <c r="Q110" i="5"/>
  <c r="P110" i="5"/>
  <c r="O110" i="5"/>
  <c r="N110" i="5"/>
  <c r="M110" i="5"/>
  <c r="L110" i="5"/>
  <c r="K110" i="5"/>
  <c r="J110" i="5"/>
  <c r="I110" i="5"/>
  <c r="H110" i="5"/>
  <c r="G110" i="5"/>
  <c r="F110" i="5"/>
  <c r="E110" i="5"/>
  <c r="D110" i="5"/>
  <c r="C110" i="5"/>
  <c r="B109" i="5"/>
  <c r="BZ109" i="5" s="1"/>
  <c r="B108" i="5"/>
  <c r="BZ108" i="5" s="1"/>
  <c r="BZ107" i="5"/>
  <c r="BQ107" i="5"/>
  <c r="V107" i="5" s="1"/>
  <c r="B107" i="5"/>
  <c r="BQ106" i="5"/>
  <c r="V106" i="5" s="1"/>
  <c r="B106" i="5"/>
  <c r="BZ106" i="5" s="1"/>
  <c r="B105" i="5"/>
  <c r="BQ105" i="5" s="1"/>
  <c r="V105" i="5" s="1"/>
  <c r="B104" i="5"/>
  <c r="BQ104" i="5" s="1"/>
  <c r="V104" i="5" s="1"/>
  <c r="B103" i="5"/>
  <c r="BZ103" i="5" s="1"/>
  <c r="B102" i="5"/>
  <c r="BQ102" i="5" s="1"/>
  <c r="V102" i="5" s="1"/>
  <c r="BZ101" i="5"/>
  <c r="BQ101" i="5"/>
  <c r="V101" i="5"/>
  <c r="B101" i="5"/>
  <c r="B100" i="5"/>
  <c r="BZ100" i="5" s="1"/>
  <c r="B99" i="5"/>
  <c r="BZ99" i="5" s="1"/>
  <c r="B98" i="5"/>
  <c r="BZ98" i="5" s="1"/>
  <c r="B97" i="5"/>
  <c r="BZ97" i="5" s="1"/>
  <c r="BZ96" i="5"/>
  <c r="BQ96" i="5"/>
  <c r="V96" i="5"/>
  <c r="B96" i="5"/>
  <c r="B95" i="5"/>
  <c r="BZ95" i="5" s="1"/>
  <c r="B87" i="5"/>
  <c r="B86" i="5"/>
  <c r="C81" i="5"/>
  <c r="C80" i="5"/>
  <c r="C79" i="5"/>
  <c r="C78" i="5"/>
  <c r="C77" i="5"/>
  <c r="C76" i="5"/>
  <c r="C75" i="5"/>
  <c r="C74" i="5"/>
  <c r="D69" i="5"/>
  <c r="CD69" i="5" s="1"/>
  <c r="CA68" i="5"/>
  <c r="BZ68" i="5"/>
  <c r="D68" i="5"/>
  <c r="CB68" i="5" s="1"/>
  <c r="D67" i="5"/>
  <c r="BR67" i="5" s="1"/>
  <c r="D66" i="5"/>
  <c r="BS66" i="5" s="1"/>
  <c r="D65" i="5"/>
  <c r="CD65" i="5" s="1"/>
  <c r="D64" i="5"/>
  <c r="CB64" i="5" s="1"/>
  <c r="M59" i="5"/>
  <c r="L59" i="5"/>
  <c r="K59" i="5"/>
  <c r="J59" i="5"/>
  <c r="I59" i="5"/>
  <c r="H59" i="5"/>
  <c r="G59" i="5"/>
  <c r="F59" i="5"/>
  <c r="E59" i="5"/>
  <c r="D59" i="5"/>
  <c r="C58" i="5"/>
  <c r="C57" i="5"/>
  <c r="BS57" i="5" s="1"/>
  <c r="C56" i="5"/>
  <c r="CC56" i="5" s="1"/>
  <c r="C55" i="5"/>
  <c r="CA55" i="5" s="1"/>
  <c r="CC54" i="5"/>
  <c r="C54" i="5"/>
  <c r="CB54" i="5" s="1"/>
  <c r="C53" i="5"/>
  <c r="BS53" i="5" s="1"/>
  <c r="C52" i="5"/>
  <c r="CC52" i="5" s="1"/>
  <c r="C51" i="5"/>
  <c r="BZ51" i="5" s="1"/>
  <c r="C50" i="5"/>
  <c r="N47" i="5"/>
  <c r="M47" i="5"/>
  <c r="L47" i="5"/>
  <c r="K47" i="5"/>
  <c r="J47" i="5"/>
  <c r="I47" i="5"/>
  <c r="H47" i="5"/>
  <c r="G47" i="5"/>
  <c r="F47" i="5"/>
  <c r="E47" i="5"/>
  <c r="D47" i="5"/>
  <c r="C47" i="5"/>
  <c r="CC46" i="5"/>
  <c r="CB46" i="5"/>
  <c r="CA46" i="5"/>
  <c r="BZ46" i="5"/>
  <c r="BT46" i="5"/>
  <c r="BS46" i="5"/>
  <c r="BR46" i="5"/>
  <c r="BQ46" i="5"/>
  <c r="O46" i="5" s="1"/>
  <c r="CB45" i="5"/>
  <c r="CA45" i="5"/>
  <c r="BZ45" i="5"/>
  <c r="BS45" i="5"/>
  <c r="BR45" i="5"/>
  <c r="BQ45" i="5"/>
  <c r="O45" i="5" s="1"/>
  <c r="CB44" i="5"/>
  <c r="CA44" i="5"/>
  <c r="BZ44" i="5"/>
  <c r="BS44" i="5"/>
  <c r="BR44" i="5"/>
  <c r="BQ44" i="5"/>
  <c r="O44" i="5" s="1"/>
  <c r="CB43" i="5"/>
  <c r="CA43" i="5"/>
  <c r="BZ43" i="5"/>
  <c r="BS43" i="5"/>
  <c r="BR43" i="5"/>
  <c r="BQ43" i="5"/>
  <c r="CB42" i="5"/>
  <c r="CA42" i="5"/>
  <c r="BZ42" i="5"/>
  <c r="BS42" i="5"/>
  <c r="BR42" i="5"/>
  <c r="BQ42" i="5"/>
  <c r="N41" i="5"/>
  <c r="M41" i="5"/>
  <c r="L41" i="5"/>
  <c r="K41" i="5"/>
  <c r="J41" i="5"/>
  <c r="I41" i="5"/>
  <c r="H41" i="5"/>
  <c r="G41" i="5"/>
  <c r="F41" i="5"/>
  <c r="E41" i="5"/>
  <c r="D41" i="5"/>
  <c r="C41" i="5"/>
  <c r="CC40" i="5"/>
  <c r="CB40" i="5"/>
  <c r="CA40" i="5"/>
  <c r="BZ40" i="5"/>
  <c r="BT40" i="5"/>
  <c r="BS40" i="5"/>
  <c r="O40" i="5" s="1"/>
  <c r="BR40" i="5"/>
  <c r="BQ40" i="5"/>
  <c r="CC39" i="5"/>
  <c r="CB39" i="5"/>
  <c r="CA39" i="5"/>
  <c r="BZ39" i="5"/>
  <c r="BT39" i="5"/>
  <c r="BS39" i="5"/>
  <c r="BR39" i="5"/>
  <c r="BQ39" i="5"/>
  <c r="O39" i="5" s="1"/>
  <c r="CC38" i="5"/>
  <c r="CB38" i="5"/>
  <c r="CA38" i="5"/>
  <c r="BZ38" i="5"/>
  <c r="BT38" i="5"/>
  <c r="BS38" i="5"/>
  <c r="BR38" i="5"/>
  <c r="BQ38" i="5"/>
  <c r="CF35" i="5"/>
  <c r="C35" i="5"/>
  <c r="CD35" i="5" s="1"/>
  <c r="C34" i="5"/>
  <c r="BQ34" i="5" s="1"/>
  <c r="CF33" i="5"/>
  <c r="CD33" i="5"/>
  <c r="CC33" i="5"/>
  <c r="C33" i="5"/>
  <c r="BZ33" i="5" s="1"/>
  <c r="C32" i="5"/>
  <c r="CD32" i="5" s="1"/>
  <c r="CF31" i="5"/>
  <c r="CD31" i="5"/>
  <c r="CC31" i="5"/>
  <c r="BZ31" i="5"/>
  <c r="BX31" i="5"/>
  <c r="BQ31" i="5"/>
  <c r="C31" i="5"/>
  <c r="BU31" i="5" s="1"/>
  <c r="C30" i="5"/>
  <c r="CD30" i="5" s="1"/>
  <c r="CF29" i="5"/>
  <c r="CD29" i="5"/>
  <c r="CC29" i="5"/>
  <c r="BZ29" i="5"/>
  <c r="BX29" i="5"/>
  <c r="BU29" i="5"/>
  <c r="BS29" i="5"/>
  <c r="BQ29" i="5"/>
  <c r="C29" i="5"/>
  <c r="C28" i="5"/>
  <c r="CD28" i="5" s="1"/>
  <c r="C27" i="5"/>
  <c r="CB27" i="5" s="1"/>
  <c r="C26" i="5"/>
  <c r="CC26" i="5" s="1"/>
  <c r="CF25" i="5"/>
  <c r="CD25" i="5"/>
  <c r="CC25" i="5"/>
  <c r="CA25" i="5"/>
  <c r="BZ25" i="5"/>
  <c r="BX25" i="5"/>
  <c r="BV25" i="5"/>
  <c r="BU25" i="5"/>
  <c r="BT25" i="5"/>
  <c r="BR25" i="5"/>
  <c r="BQ25" i="5"/>
  <c r="C25" i="5"/>
  <c r="CE25" i="5" s="1"/>
  <c r="C24" i="5"/>
  <c r="BW24" i="5" s="1"/>
  <c r="CG23" i="5"/>
  <c r="CE23" i="5"/>
  <c r="CD23" i="5"/>
  <c r="CC23" i="5"/>
  <c r="CA23" i="5"/>
  <c r="BZ23" i="5"/>
  <c r="BX23" i="5"/>
  <c r="BV23" i="5"/>
  <c r="BU23" i="5"/>
  <c r="BT23" i="5"/>
  <c r="BR23" i="5"/>
  <c r="BQ23" i="5"/>
  <c r="C23" i="5"/>
  <c r="CF23" i="5" s="1"/>
  <c r="BZ22" i="5"/>
  <c r="C22" i="5"/>
  <c r="CF22" i="5" s="1"/>
  <c r="C21" i="5"/>
  <c r="CF21" i="5" s="1"/>
  <c r="CG20" i="5"/>
  <c r="CF20" i="5"/>
  <c r="CD20" i="5"/>
  <c r="CB20" i="5"/>
  <c r="CA20" i="5"/>
  <c r="BZ20" i="5"/>
  <c r="C20" i="5"/>
  <c r="CC20" i="5" s="1"/>
  <c r="C19" i="5"/>
  <c r="CC19" i="5" s="1"/>
  <c r="CG18" i="5"/>
  <c r="CF18" i="5"/>
  <c r="C18" i="5"/>
  <c r="CC18" i="5" s="1"/>
  <c r="C17" i="5"/>
  <c r="BZ17" i="5" s="1"/>
  <c r="CG16" i="5"/>
  <c r="CD16" i="5"/>
  <c r="CC16" i="5"/>
  <c r="CB16" i="5"/>
  <c r="BX16" i="5"/>
  <c r="BW16" i="5"/>
  <c r="BU16" i="5"/>
  <c r="C16" i="5"/>
  <c r="CF16" i="5" s="1"/>
  <c r="C15" i="5"/>
  <c r="CG15" i="5" s="1"/>
  <c r="C14" i="5"/>
  <c r="CF14" i="5" s="1"/>
  <c r="CG13" i="5"/>
  <c r="CF13" i="5"/>
  <c r="CB13" i="5"/>
  <c r="BU13" i="5"/>
  <c r="C13" i="5"/>
  <c r="BT13" i="5" s="1"/>
  <c r="C12" i="5"/>
  <c r="CF12" i="5" s="1"/>
  <c r="C11" i="5"/>
  <c r="CG11" i="5" s="1"/>
  <c r="CG10" i="5"/>
  <c r="CD10" i="5"/>
  <c r="CC10" i="5"/>
  <c r="CB10" i="5"/>
  <c r="BX10" i="5"/>
  <c r="C10" i="5"/>
  <c r="BW10" i="5" s="1"/>
  <c r="A5" i="5"/>
  <c r="A4" i="5"/>
  <c r="A3" i="5"/>
  <c r="A2" i="5"/>
  <c r="BQ108" i="5" l="1"/>
  <c r="V108" i="5" s="1"/>
  <c r="BR64" i="5"/>
  <c r="BS34" i="5"/>
  <c r="BS14" i="5"/>
  <c r="BZ102" i="5"/>
  <c r="BS21" i="5"/>
  <c r="B110" i="5"/>
  <c r="BQ18" i="5"/>
  <c r="CD19" i="5"/>
  <c r="BX26" i="5"/>
  <c r="CF34" i="5"/>
  <c r="CB66" i="5"/>
  <c r="T12" i="6"/>
  <c r="BW12" i="5"/>
  <c r="BZ30" i="5"/>
  <c r="BR53" i="5"/>
  <c r="N53" i="5" s="1"/>
  <c r="BZ104" i="5"/>
  <c r="A150" i="6"/>
  <c r="BQ14" i="5"/>
  <c r="BQ109" i="5"/>
  <c r="V109" i="5" s="1"/>
  <c r="BQ21" i="5"/>
  <c r="BQ52" i="5"/>
  <c r="BT17" i="5"/>
  <c r="BU32" i="5"/>
  <c r="BS56" i="5"/>
  <c r="BQ103" i="5"/>
  <c r="V103" i="5" s="1"/>
  <c r="BQ98" i="5"/>
  <c r="V98" i="5" s="1"/>
  <c r="CB19" i="5"/>
  <c r="BZ32" i="5"/>
  <c r="CG19" i="5"/>
  <c r="BS24" i="5"/>
  <c r="CC30" i="5"/>
  <c r="T25" i="6"/>
  <c r="T13" i="6"/>
  <c r="CC12" i="5"/>
  <c r="BU15" i="5"/>
  <c r="BW18" i="5"/>
  <c r="BQ20" i="5"/>
  <c r="CG21" i="5"/>
  <c r="CB24" i="5"/>
  <c r="BT27" i="5"/>
  <c r="CF30" i="5"/>
  <c r="BQ33" i="5"/>
  <c r="BU35" i="5"/>
  <c r="BZ67" i="5"/>
  <c r="BZ105" i="5"/>
  <c r="T15" i="6"/>
  <c r="BU19" i="5"/>
  <c r="T19" i="6"/>
  <c r="BS32" i="5"/>
  <c r="B150" i="6"/>
  <c r="BW14" i="5"/>
  <c r="BQ30" i="5"/>
  <c r="BU21" i="5"/>
  <c r="T18" i="6"/>
  <c r="BX21" i="5"/>
  <c r="CD14" i="5"/>
  <c r="BZ26" i="5"/>
  <c r="BX12" i="5"/>
  <c r="BQ99" i="5"/>
  <c r="V99" i="5" s="1"/>
  <c r="T26" i="6"/>
  <c r="BQ10" i="5"/>
  <c r="CD12" i="5"/>
  <c r="BZ18" i="5"/>
  <c r="BR20" i="5"/>
  <c r="BS33" i="5"/>
  <c r="BX35" i="5"/>
  <c r="BQ54" i="5"/>
  <c r="CA67" i="5"/>
  <c r="T34" i="6"/>
  <c r="T30" i="6"/>
  <c r="T23" i="6"/>
  <c r="T33" i="6"/>
  <c r="T29" i="6"/>
  <c r="BR19" i="5"/>
  <c r="BS55" i="5"/>
  <c r="BT19" i="5"/>
  <c r="BZ64" i="5"/>
  <c r="BU34" i="5"/>
  <c r="CB55" i="5"/>
  <c r="BU14" i="5"/>
  <c r="BX34" i="5"/>
  <c r="BZ19" i="5"/>
  <c r="BZ34" i="5"/>
  <c r="BX32" i="5"/>
  <c r="BS12" i="5"/>
  <c r="BW21" i="5"/>
  <c r="BU30" i="5"/>
  <c r="CD34" i="5"/>
  <c r="CC32" i="5"/>
  <c r="CF32" i="5"/>
  <c r="CB12" i="5"/>
  <c r="BS67" i="5"/>
  <c r="BS10" i="5"/>
  <c r="CG12" i="5"/>
  <c r="CA18" i="5"/>
  <c r="BT20" i="5"/>
  <c r="BU33" i="5"/>
  <c r="BZ35" i="5"/>
  <c r="BS54" i="5"/>
  <c r="CB67" i="5"/>
  <c r="BQ95" i="5"/>
  <c r="V95" i="5" s="1"/>
  <c r="BQ100" i="5"/>
  <c r="V100" i="5" s="1"/>
  <c r="BQ55" i="5"/>
  <c r="BQ19" i="5"/>
  <c r="BR55" i="5"/>
  <c r="BQ97" i="5"/>
  <c r="V97" i="5" s="1"/>
  <c r="BQ32" i="5"/>
  <c r="CA64" i="5"/>
  <c r="BZ52" i="5"/>
  <c r="BX14" i="5"/>
  <c r="CA19" i="5"/>
  <c r="BQ26" i="5"/>
  <c r="BS30" i="5"/>
  <c r="CC34" i="5"/>
  <c r="CB52" i="5"/>
  <c r="CB14" i="5"/>
  <c r="CC14" i="5"/>
  <c r="BX30" i="5"/>
  <c r="CF19" i="5"/>
  <c r="BT18" i="5"/>
  <c r="BU18" i="5"/>
  <c r="BS35" i="5"/>
  <c r="CB53" i="5"/>
  <c r="BU10" i="5"/>
  <c r="BQ16" i="5"/>
  <c r="T16" i="5" s="1"/>
  <c r="CB18" i="5"/>
  <c r="BU20" i="5"/>
  <c r="BS31" i="5"/>
  <c r="BX33" i="5"/>
  <c r="CC35" i="5"/>
  <c r="O42" i="5"/>
  <c r="BZ54" i="5"/>
  <c r="V64" i="6"/>
  <c r="BT69" i="5"/>
  <c r="O43" i="5"/>
  <c r="BU11" i="5"/>
  <c r="T32" i="6"/>
  <c r="BW19" i="5"/>
  <c r="BQ12" i="5"/>
  <c r="T12" i="5" s="1"/>
  <c r="T27" i="6"/>
  <c r="BS26" i="5"/>
  <c r="BU12" i="5"/>
  <c r="BQ53" i="5"/>
  <c r="V65" i="6"/>
  <c r="BR18" i="5"/>
  <c r="CB21" i="5"/>
  <c r="CG14" i="5"/>
  <c r="CC21" i="5"/>
  <c r="CF26" i="5"/>
  <c r="BQ35" i="5"/>
  <c r="CA53" i="5"/>
  <c r="D120" i="5"/>
  <c r="CD21" i="5"/>
  <c r="BS16" i="5"/>
  <c r="CD18" i="5"/>
  <c r="BW20" i="5"/>
  <c r="BR68" i="5"/>
  <c r="T17" i="6"/>
  <c r="T14" i="6"/>
  <c r="N57" i="6"/>
  <c r="T11" i="6"/>
  <c r="T22" i="6"/>
  <c r="T24" i="6"/>
  <c r="T16" i="6"/>
  <c r="B139" i="6"/>
  <c r="N53" i="6"/>
  <c r="N51" i="6"/>
  <c r="T28" i="6"/>
  <c r="N58" i="6"/>
  <c r="CA58" i="5"/>
  <c r="BR58" i="5"/>
  <c r="CC58" i="5"/>
  <c r="BS58" i="5"/>
  <c r="CB58" i="5"/>
  <c r="BQ58" i="5"/>
  <c r="BZ58" i="5"/>
  <c r="CD11" i="5"/>
  <c r="BX11" i="5"/>
  <c r="BS11" i="5"/>
  <c r="CC11" i="5"/>
  <c r="BW11" i="5"/>
  <c r="BQ11" i="5"/>
  <c r="BZ11" i="5"/>
  <c r="CD15" i="5"/>
  <c r="BX15" i="5"/>
  <c r="BS15" i="5"/>
  <c r="CC15" i="5"/>
  <c r="BW15" i="5"/>
  <c r="BQ15" i="5"/>
  <c r="BZ15" i="5"/>
  <c r="CA50" i="5"/>
  <c r="BR50" i="5"/>
  <c r="CC50" i="5"/>
  <c r="BS50" i="5"/>
  <c r="CB50" i="5"/>
  <c r="BQ50" i="5"/>
  <c r="N50" i="5" s="1"/>
  <c r="BZ50" i="5"/>
  <c r="BT58" i="5"/>
  <c r="CB11" i="5"/>
  <c r="CB15" i="5"/>
  <c r="CD22" i="5"/>
  <c r="BX22" i="5"/>
  <c r="BS22" i="5"/>
  <c r="CC22" i="5"/>
  <c r="BW22" i="5"/>
  <c r="BQ22" i="5"/>
  <c r="CG22" i="5"/>
  <c r="CB22" i="5"/>
  <c r="BU22" i="5"/>
  <c r="BW28" i="5"/>
  <c r="BT50" i="5"/>
  <c r="C59" i="5"/>
  <c r="CC65" i="5"/>
  <c r="BU65" i="5"/>
  <c r="BQ65" i="5"/>
  <c r="CB65" i="5"/>
  <c r="BS65" i="5"/>
  <c r="CA65" i="5"/>
  <c r="BR65" i="5"/>
  <c r="BZ65" i="5"/>
  <c r="BT11" i="5"/>
  <c r="CF11" i="5"/>
  <c r="CD13" i="5"/>
  <c r="BX13" i="5"/>
  <c r="BS13" i="5"/>
  <c r="CC13" i="5"/>
  <c r="BW13" i="5"/>
  <c r="BQ13" i="5"/>
  <c r="BZ13" i="5"/>
  <c r="BT15" i="5"/>
  <c r="CF15" i="5"/>
  <c r="CD17" i="5"/>
  <c r="BX17" i="5"/>
  <c r="BS17" i="5"/>
  <c r="CG17" i="5"/>
  <c r="CB17" i="5"/>
  <c r="CC17" i="5"/>
  <c r="BW17" i="5"/>
  <c r="BQ17" i="5"/>
  <c r="BU17" i="5"/>
  <c r="CF17" i="5"/>
  <c r="BT22" i="5"/>
  <c r="CE24" i="5"/>
  <c r="CA24" i="5"/>
  <c r="BV24" i="5"/>
  <c r="BR24" i="5"/>
  <c r="CG24" i="5"/>
  <c r="BX24" i="5"/>
  <c r="CD24" i="5"/>
  <c r="BZ24" i="5"/>
  <c r="BU24" i="5"/>
  <c r="BQ24" i="5"/>
  <c r="CC24" i="5"/>
  <c r="BT24" i="5"/>
  <c r="CF24" i="5"/>
  <c r="O38" i="5"/>
  <c r="CC51" i="5"/>
  <c r="BT51" i="5"/>
  <c r="BS51" i="5"/>
  <c r="CB51" i="5"/>
  <c r="BR51" i="5"/>
  <c r="CA51" i="5"/>
  <c r="BQ51" i="5"/>
  <c r="BT65" i="5"/>
  <c r="CC69" i="5"/>
  <c r="BU69" i="5"/>
  <c r="BQ69" i="5"/>
  <c r="CB69" i="5"/>
  <c r="BS69" i="5"/>
  <c r="CA69" i="5"/>
  <c r="BR69" i="5"/>
  <c r="BZ69" i="5"/>
  <c r="T18" i="5"/>
  <c r="CG28" i="5"/>
  <c r="CB28" i="5"/>
  <c r="BU28" i="5"/>
  <c r="CC28" i="5"/>
  <c r="BT28" i="5"/>
  <c r="CF28" i="5"/>
  <c r="BX28" i="5"/>
  <c r="BZ28" i="5"/>
  <c r="BS28" i="5"/>
  <c r="BQ28" i="5"/>
  <c r="CD27" i="5"/>
  <c r="BX27" i="5"/>
  <c r="BS27" i="5"/>
  <c r="CA56" i="5"/>
  <c r="BR56" i="5"/>
  <c r="BT56" i="5"/>
  <c r="CC57" i="5"/>
  <c r="BT57" i="5"/>
  <c r="BZ57" i="5"/>
  <c r="CC66" i="5"/>
  <c r="BU66" i="5"/>
  <c r="BQ66" i="5"/>
  <c r="V66" i="5" s="1"/>
  <c r="BT66" i="5"/>
  <c r="CD66" i="5"/>
  <c r="BT10" i="5"/>
  <c r="BZ10" i="5"/>
  <c r="CF10" i="5"/>
  <c r="BT12" i="5"/>
  <c r="BZ12" i="5"/>
  <c r="BT14" i="5"/>
  <c r="BZ14" i="5"/>
  <c r="BT16" i="5"/>
  <c r="BZ16" i="5"/>
  <c r="BS18" i="5"/>
  <c r="BX18" i="5"/>
  <c r="BS19" i="5"/>
  <c r="BX19" i="5"/>
  <c r="BS20" i="5"/>
  <c r="BX20" i="5"/>
  <c r="BT21" i="5"/>
  <c r="T21" i="5" s="1"/>
  <c r="BZ21" i="5"/>
  <c r="BS23" i="5"/>
  <c r="T23" i="5" s="1"/>
  <c r="BW23" i="5"/>
  <c r="CB23" i="5"/>
  <c r="BS25" i="5"/>
  <c r="T25" i="5" s="1"/>
  <c r="BW25" i="5"/>
  <c r="CB25" i="5"/>
  <c r="CG25" i="5"/>
  <c r="BT26" i="5"/>
  <c r="BW27" i="5"/>
  <c r="CF27" i="5"/>
  <c r="CG29" i="5"/>
  <c r="CB29" i="5"/>
  <c r="BW29" i="5"/>
  <c r="BR29" i="5"/>
  <c r="BT29" i="5"/>
  <c r="CA29" i="5"/>
  <c r="CG30" i="5"/>
  <c r="CB30" i="5"/>
  <c r="BW30" i="5"/>
  <c r="BR30" i="5"/>
  <c r="BT30" i="5"/>
  <c r="CA30" i="5"/>
  <c r="CG31" i="5"/>
  <c r="CB31" i="5"/>
  <c r="BW31" i="5"/>
  <c r="BR31" i="5"/>
  <c r="BT31" i="5"/>
  <c r="CA31" i="5"/>
  <c r="CG32" i="5"/>
  <c r="CB32" i="5"/>
  <c r="BW32" i="5"/>
  <c r="BR32" i="5"/>
  <c r="BT32" i="5"/>
  <c r="CA32" i="5"/>
  <c r="CG33" i="5"/>
  <c r="CB33" i="5"/>
  <c r="BW33" i="5"/>
  <c r="BR33" i="5"/>
  <c r="BT33" i="5"/>
  <c r="CA33" i="5"/>
  <c r="CG34" i="5"/>
  <c r="CB34" i="5"/>
  <c r="BW34" i="5"/>
  <c r="BR34" i="5"/>
  <c r="BT34" i="5"/>
  <c r="CA34" i="5"/>
  <c r="CG35" i="5"/>
  <c r="CB35" i="5"/>
  <c r="BW35" i="5"/>
  <c r="BR35" i="5"/>
  <c r="BT35" i="5"/>
  <c r="CA35" i="5"/>
  <c r="BS52" i="5"/>
  <c r="CA54" i="5"/>
  <c r="BR54" i="5"/>
  <c r="BT54" i="5"/>
  <c r="CC55" i="5"/>
  <c r="BT55" i="5"/>
  <c r="N55" i="5" s="1"/>
  <c r="BZ55" i="5"/>
  <c r="BZ56" i="5"/>
  <c r="BQ57" i="5"/>
  <c r="CA57" i="5"/>
  <c r="BS64" i="5"/>
  <c r="BZ66" i="5"/>
  <c r="CC67" i="5"/>
  <c r="BU67" i="5"/>
  <c r="BQ67" i="5"/>
  <c r="V67" i="5" s="1"/>
  <c r="BT67" i="5"/>
  <c r="CD67" i="5"/>
  <c r="BS68" i="5"/>
  <c r="BU27" i="5"/>
  <c r="CC27" i="5"/>
  <c r="CG26" i="5"/>
  <c r="CB26" i="5"/>
  <c r="BU26" i="5"/>
  <c r="BW26" i="5"/>
  <c r="CD26" i="5"/>
  <c r="BQ27" i="5"/>
  <c r="T27" i="5" s="1"/>
  <c r="BZ27" i="5"/>
  <c r="CG27" i="5"/>
  <c r="CA52" i="5"/>
  <c r="BR52" i="5"/>
  <c r="BT52" i="5"/>
  <c r="CC53" i="5"/>
  <c r="BT53" i="5"/>
  <c r="BZ53" i="5"/>
  <c r="BQ56" i="5"/>
  <c r="CB56" i="5"/>
  <c r="BR57" i="5"/>
  <c r="CB57" i="5"/>
  <c r="CC64" i="5"/>
  <c r="BU64" i="5"/>
  <c r="BQ64" i="5"/>
  <c r="BT64" i="5"/>
  <c r="CD64" i="5"/>
  <c r="BR66" i="5"/>
  <c r="CA66" i="5"/>
  <c r="CC68" i="5"/>
  <c r="BU68" i="5"/>
  <c r="BQ68" i="5"/>
  <c r="V68" i="5" s="1"/>
  <c r="BT68" i="5"/>
  <c r="CD68" i="5"/>
  <c r="C115" i="5"/>
  <c r="C118" i="5"/>
  <c r="A139" i="4"/>
  <c r="S120" i="4"/>
  <c r="R120" i="4"/>
  <c r="Q120" i="4"/>
  <c r="P120" i="4"/>
  <c r="O120" i="4"/>
  <c r="N120" i="4"/>
  <c r="M120" i="4"/>
  <c r="L120" i="4"/>
  <c r="K120" i="4"/>
  <c r="J120" i="4"/>
  <c r="I120" i="4"/>
  <c r="H120" i="4"/>
  <c r="G120" i="4"/>
  <c r="F120" i="4"/>
  <c r="D120" i="4"/>
  <c r="B120" i="4"/>
  <c r="E119" i="4"/>
  <c r="D119" i="4"/>
  <c r="E118" i="4"/>
  <c r="D118" i="4"/>
  <c r="E117" i="4"/>
  <c r="D117" i="4"/>
  <c r="C117" i="4"/>
  <c r="E116" i="4"/>
  <c r="D116" i="4"/>
  <c r="C116" i="4"/>
  <c r="E115" i="4"/>
  <c r="E120" i="4" s="1"/>
  <c r="D115" i="4"/>
  <c r="U110" i="4"/>
  <c r="T110" i="4"/>
  <c r="S110" i="4"/>
  <c r="R110" i="4"/>
  <c r="Q110" i="4"/>
  <c r="P110" i="4"/>
  <c r="O110" i="4"/>
  <c r="N110" i="4"/>
  <c r="M110" i="4"/>
  <c r="L110" i="4"/>
  <c r="K110" i="4"/>
  <c r="J110" i="4"/>
  <c r="I110" i="4"/>
  <c r="H110" i="4"/>
  <c r="G110" i="4"/>
  <c r="F110" i="4"/>
  <c r="E110" i="4"/>
  <c r="D110" i="4"/>
  <c r="C110" i="4"/>
  <c r="B109" i="4"/>
  <c r="BZ109" i="4" s="1"/>
  <c r="B108" i="4"/>
  <c r="BZ108" i="4" s="1"/>
  <c r="BZ107" i="4"/>
  <c r="B107" i="4"/>
  <c r="BQ107" i="4" s="1"/>
  <c r="V107" i="4" s="1"/>
  <c r="B106" i="4"/>
  <c r="BZ106" i="4" s="1"/>
  <c r="B105" i="4"/>
  <c r="BQ105" i="4" s="1"/>
  <c r="V105" i="4" s="1"/>
  <c r="B104" i="4"/>
  <c r="BZ104" i="4" s="1"/>
  <c r="B103" i="4"/>
  <c r="BQ103" i="4" s="1"/>
  <c r="V103" i="4" s="1"/>
  <c r="BZ102" i="4"/>
  <c r="B102" i="4"/>
  <c r="BQ102" i="4" s="1"/>
  <c r="V102" i="4" s="1"/>
  <c r="B101" i="4"/>
  <c r="BZ101" i="4" s="1"/>
  <c r="B100" i="4"/>
  <c r="BQ100" i="4" s="1"/>
  <c r="V100" i="4" s="1"/>
  <c r="B99" i="4"/>
  <c r="BZ99" i="4" s="1"/>
  <c r="B98" i="4"/>
  <c r="BZ98" i="4" s="1"/>
  <c r="BZ97" i="4"/>
  <c r="B97" i="4"/>
  <c r="BQ97" i="4" s="1"/>
  <c r="V97" i="4" s="1"/>
  <c r="B96" i="4"/>
  <c r="BZ96" i="4" s="1"/>
  <c r="B95" i="4"/>
  <c r="BZ95" i="4" s="1"/>
  <c r="B87" i="4"/>
  <c r="B86" i="4"/>
  <c r="C81" i="4"/>
  <c r="C80" i="4"/>
  <c r="C79" i="4"/>
  <c r="C78" i="4"/>
  <c r="C77" i="4"/>
  <c r="C76" i="4"/>
  <c r="C75" i="4"/>
  <c r="C74" i="4"/>
  <c r="D69" i="4"/>
  <c r="BT69" i="4" s="1"/>
  <c r="D68" i="4"/>
  <c r="D67" i="4"/>
  <c r="BT67" i="4" s="1"/>
  <c r="D66" i="4"/>
  <c r="CA66" i="4" s="1"/>
  <c r="D65" i="4"/>
  <c r="BT65" i="4" s="1"/>
  <c r="D64" i="4"/>
  <c r="M59" i="4"/>
  <c r="L59" i="4"/>
  <c r="K59" i="4"/>
  <c r="J59" i="4"/>
  <c r="I59" i="4"/>
  <c r="H59" i="4"/>
  <c r="G59" i="4"/>
  <c r="F59" i="4"/>
  <c r="E59" i="4"/>
  <c r="D59" i="4"/>
  <c r="C58" i="4"/>
  <c r="BT58" i="4" s="1"/>
  <c r="CB57" i="4"/>
  <c r="CA57" i="4"/>
  <c r="BS57" i="4"/>
  <c r="BR57" i="4"/>
  <c r="BQ57" i="4"/>
  <c r="C57" i="4"/>
  <c r="C56" i="4"/>
  <c r="CC56" i="4" s="1"/>
  <c r="C55" i="4"/>
  <c r="C54" i="4"/>
  <c r="CB54" i="4" s="1"/>
  <c r="C53" i="4"/>
  <c r="BZ53" i="4" s="1"/>
  <c r="C52" i="4"/>
  <c r="BT52" i="4" s="1"/>
  <c r="BZ51" i="4"/>
  <c r="BS51" i="4"/>
  <c r="BR51" i="4"/>
  <c r="C51" i="4"/>
  <c r="C50" i="4"/>
  <c r="N47" i="4"/>
  <c r="M47" i="4"/>
  <c r="L47" i="4"/>
  <c r="K47" i="4"/>
  <c r="J47" i="4"/>
  <c r="I47" i="4"/>
  <c r="H47" i="4"/>
  <c r="G47" i="4"/>
  <c r="F47" i="4"/>
  <c r="E47" i="4"/>
  <c r="D47" i="4"/>
  <c r="C47" i="4"/>
  <c r="CC46" i="4"/>
  <c r="CB46" i="4"/>
  <c r="CA46" i="4"/>
  <c r="BZ46" i="4"/>
  <c r="BT46" i="4"/>
  <c r="BS46" i="4"/>
  <c r="BR46" i="4"/>
  <c r="BQ46" i="4"/>
  <c r="CB45" i="4"/>
  <c r="CA45" i="4"/>
  <c r="BZ45" i="4"/>
  <c r="BS45" i="4"/>
  <c r="BR45" i="4"/>
  <c r="BQ45" i="4"/>
  <c r="CB44" i="4"/>
  <c r="CA44" i="4"/>
  <c r="BZ44" i="4"/>
  <c r="BS44" i="4"/>
  <c r="BR44" i="4"/>
  <c r="BQ44" i="4"/>
  <c r="O44" i="4" s="1"/>
  <c r="CB43" i="4"/>
  <c r="CA43" i="4"/>
  <c r="BZ43" i="4"/>
  <c r="BS43" i="4"/>
  <c r="BR43" i="4"/>
  <c r="BQ43" i="4"/>
  <c r="O43" i="4" s="1"/>
  <c r="CB42" i="4"/>
  <c r="CA42" i="4"/>
  <c r="BZ42" i="4"/>
  <c r="BS42" i="4"/>
  <c r="BR42" i="4"/>
  <c r="BQ42" i="4"/>
  <c r="N41" i="4"/>
  <c r="M41" i="4"/>
  <c r="L41" i="4"/>
  <c r="K41" i="4"/>
  <c r="J41" i="4"/>
  <c r="I41" i="4"/>
  <c r="H41" i="4"/>
  <c r="G41" i="4"/>
  <c r="F41" i="4"/>
  <c r="E41" i="4"/>
  <c r="D41" i="4"/>
  <c r="C41" i="4"/>
  <c r="CC40" i="4"/>
  <c r="CB40" i="4"/>
  <c r="CA40" i="4"/>
  <c r="BZ40" i="4"/>
  <c r="BT40" i="4"/>
  <c r="BS40" i="4"/>
  <c r="BR40" i="4"/>
  <c r="BQ40" i="4"/>
  <c r="CC39" i="4"/>
  <c r="CB39" i="4"/>
  <c r="CA39" i="4"/>
  <c r="BZ39" i="4"/>
  <c r="BT39" i="4"/>
  <c r="BS39" i="4"/>
  <c r="BR39" i="4"/>
  <c r="BQ39" i="4"/>
  <c r="O39" i="4"/>
  <c r="CC38" i="4"/>
  <c r="CB38" i="4"/>
  <c r="CA38" i="4"/>
  <c r="BZ38" i="4"/>
  <c r="BT38" i="4"/>
  <c r="BS38" i="4"/>
  <c r="BR38" i="4"/>
  <c r="BQ38" i="4"/>
  <c r="C35" i="4"/>
  <c r="BT35" i="4" s="1"/>
  <c r="C34" i="4"/>
  <c r="BT34" i="4" s="1"/>
  <c r="C33" i="4"/>
  <c r="C32" i="4"/>
  <c r="CC32" i="4" s="1"/>
  <c r="CC31" i="4"/>
  <c r="CA31" i="4"/>
  <c r="BQ31" i="4"/>
  <c r="C31" i="4"/>
  <c r="BX31" i="4" s="1"/>
  <c r="C30" i="4"/>
  <c r="BT30" i="4" s="1"/>
  <c r="C29" i="4"/>
  <c r="C28" i="4"/>
  <c r="BW28" i="4" s="1"/>
  <c r="C27" i="4"/>
  <c r="BZ27" i="4" s="1"/>
  <c r="CC26" i="4"/>
  <c r="BX26" i="4"/>
  <c r="BQ26" i="4"/>
  <c r="C26" i="4"/>
  <c r="CD26" i="4" s="1"/>
  <c r="C25" i="4"/>
  <c r="BS25" i="4" s="1"/>
  <c r="C24" i="4"/>
  <c r="C23" i="4"/>
  <c r="CE23" i="4" s="1"/>
  <c r="C22" i="4"/>
  <c r="CG22" i="4" s="1"/>
  <c r="C21" i="4"/>
  <c r="CF21" i="4" s="1"/>
  <c r="C20" i="4"/>
  <c r="BR20" i="4" s="1"/>
  <c r="C19" i="4"/>
  <c r="CF19" i="4" s="1"/>
  <c r="CG18" i="4"/>
  <c r="CB18" i="4"/>
  <c r="C18" i="4"/>
  <c r="CF18" i="4" s="1"/>
  <c r="C17" i="4"/>
  <c r="CF17" i="4" s="1"/>
  <c r="C16" i="4"/>
  <c r="CC16" i="4" s="1"/>
  <c r="CG15" i="4"/>
  <c r="CC15" i="4"/>
  <c r="CB15" i="4"/>
  <c r="BW15" i="4"/>
  <c r="BU15" i="4"/>
  <c r="BQ15" i="4"/>
  <c r="C15" i="4"/>
  <c r="CF15" i="4" s="1"/>
  <c r="C14" i="4"/>
  <c r="CC14" i="4" s="1"/>
  <c r="C13" i="4"/>
  <c r="CF13" i="4" s="1"/>
  <c r="C12" i="4"/>
  <c r="CC12" i="4" s="1"/>
  <c r="CG11" i="4"/>
  <c r="CC11" i="4"/>
  <c r="CB11" i="4"/>
  <c r="BW11" i="4"/>
  <c r="BU11" i="4"/>
  <c r="C11" i="4"/>
  <c r="CF11" i="4" s="1"/>
  <c r="C10" i="4"/>
  <c r="BS10" i="4" s="1"/>
  <c r="A5" i="4"/>
  <c r="A4" i="4"/>
  <c r="A3" i="4"/>
  <c r="A2" i="4"/>
  <c r="BQ98" i="4" l="1"/>
  <c r="V98" i="4" s="1"/>
  <c r="T30" i="5"/>
  <c r="BQ108" i="4"/>
  <c r="V108" i="4" s="1"/>
  <c r="BW23" i="4"/>
  <c r="BX32" i="4"/>
  <c r="BS52" i="4"/>
  <c r="CD65" i="4"/>
  <c r="BZ103" i="4"/>
  <c r="BS12" i="4"/>
  <c r="CB19" i="4"/>
  <c r="CA32" i="4"/>
  <c r="CD23" i="4"/>
  <c r="BR66" i="4"/>
  <c r="BS16" i="4"/>
  <c r="BS58" i="4"/>
  <c r="BS66" i="4"/>
  <c r="BQ109" i="4"/>
  <c r="V109" i="4" s="1"/>
  <c r="T29" i="5"/>
  <c r="BZ66" i="4"/>
  <c r="BQ17" i="4"/>
  <c r="BQ95" i="4"/>
  <c r="V95" i="4" s="1"/>
  <c r="BV25" i="4"/>
  <c r="BZ100" i="4"/>
  <c r="T14" i="5"/>
  <c r="T28" i="5"/>
  <c r="BQ21" i="4"/>
  <c r="BS21" i="4"/>
  <c r="BR23" i="4"/>
  <c r="BQ32" i="4"/>
  <c r="BT27" i="4"/>
  <c r="BX12" i="4"/>
  <c r="CD12" i="4"/>
  <c r="BQ99" i="4"/>
  <c r="V99" i="4" s="1"/>
  <c r="V64" i="5"/>
  <c r="BQ13" i="4"/>
  <c r="CC34" i="4"/>
  <c r="CF20" i="4"/>
  <c r="BT54" i="4"/>
  <c r="CB66" i="4"/>
  <c r="T15" i="5"/>
  <c r="CC13" i="4"/>
  <c r="BZ25" i="4"/>
  <c r="BQ56" i="4"/>
  <c r="BX10" i="4"/>
  <c r="CC17" i="4"/>
  <c r="BX21" i="4"/>
  <c r="CB25" i="4"/>
  <c r="CC30" i="4"/>
  <c r="CC35" i="4"/>
  <c r="O40" i="4"/>
  <c r="BS56" i="4"/>
  <c r="BR69" i="4"/>
  <c r="BQ96" i="4"/>
  <c r="V96" i="4" s="1"/>
  <c r="BQ101" i="4"/>
  <c r="V101" i="4" s="1"/>
  <c r="BQ106" i="4"/>
  <c r="V106" i="4" s="1"/>
  <c r="T31" i="5"/>
  <c r="T20" i="5"/>
  <c r="BW27" i="4"/>
  <c r="CB27" i="4"/>
  <c r="CC58" i="4"/>
  <c r="BQ25" i="4"/>
  <c r="B110" i="4"/>
  <c r="T32" i="5"/>
  <c r="BR25" i="4"/>
  <c r="CB13" i="4"/>
  <c r="CG13" i="4"/>
  <c r="CD10" i="4"/>
  <c r="BS14" i="4"/>
  <c r="CG17" i="4"/>
  <c r="BZ21" i="4"/>
  <c r="CD25" i="4"/>
  <c r="O38" i="4"/>
  <c r="BZ56" i="4"/>
  <c r="BS69" i="4"/>
  <c r="BW19" i="4"/>
  <c r="T19" i="5"/>
  <c r="CG19" i="4"/>
  <c r="CF27" i="4"/>
  <c r="CD16" i="4"/>
  <c r="BX20" i="4"/>
  <c r="CG27" i="4"/>
  <c r="BQ54" i="4"/>
  <c r="BU13" i="4"/>
  <c r="BX14" i="4"/>
  <c r="CC21" i="4"/>
  <c r="CE25" i="4"/>
  <c r="CB56" i="4"/>
  <c r="CB69" i="4"/>
  <c r="T34" i="5"/>
  <c r="T10" i="5"/>
  <c r="BS65" i="4"/>
  <c r="BR19" i="4"/>
  <c r="BQ27" i="4"/>
  <c r="CB65" i="4"/>
  <c r="CC52" i="4"/>
  <c r="N54" i="5"/>
  <c r="BX16" i="4"/>
  <c r="BW13" i="4"/>
  <c r="BQ35" i="4"/>
  <c r="T22" i="5"/>
  <c r="BU17" i="4"/>
  <c r="BZ105" i="4"/>
  <c r="BW17" i="4"/>
  <c r="BW25" i="4"/>
  <c r="BX35" i="4"/>
  <c r="CB17" i="4"/>
  <c r="BT21" i="4"/>
  <c r="CA35" i="4"/>
  <c r="BQ11" i="4"/>
  <c r="CD14" i="4"/>
  <c r="BR18" i="4"/>
  <c r="BT31" i="4"/>
  <c r="O46" i="4"/>
  <c r="CD69" i="4"/>
  <c r="C120" i="5"/>
  <c r="T17" i="5"/>
  <c r="BQ23" i="4"/>
  <c r="BR65" i="4"/>
  <c r="BV23" i="4"/>
  <c r="T33" i="5"/>
  <c r="CB23" i="4"/>
  <c r="BQ58" i="4"/>
  <c r="BQ104" i="4"/>
  <c r="V104" i="4" s="1"/>
  <c r="T35" i="5"/>
  <c r="T26" i="5"/>
  <c r="N56" i="5"/>
  <c r="BW18" i="4"/>
  <c r="N52" i="5"/>
  <c r="T24" i="5"/>
  <c r="N58" i="5"/>
  <c r="N57" i="5"/>
  <c r="B150" i="5"/>
  <c r="T13" i="5"/>
  <c r="B139" i="5"/>
  <c r="T11" i="5"/>
  <c r="V69" i="5"/>
  <c r="A150" i="5"/>
  <c r="N51" i="5"/>
  <c r="V65" i="5"/>
  <c r="BU22" i="4"/>
  <c r="CC22" i="4"/>
  <c r="CE24" i="4"/>
  <c r="CA24" i="4"/>
  <c r="BV24" i="4"/>
  <c r="BR24" i="4"/>
  <c r="BT24" i="4"/>
  <c r="BZ24" i="4"/>
  <c r="CF24" i="4"/>
  <c r="CG29" i="4"/>
  <c r="CB29" i="4"/>
  <c r="BW29" i="4"/>
  <c r="BR29" i="4"/>
  <c r="CF29" i="4"/>
  <c r="BZ29" i="4"/>
  <c r="BS29" i="4"/>
  <c r="BU29" i="4"/>
  <c r="CD29" i="4"/>
  <c r="CG33" i="4"/>
  <c r="CB33" i="4"/>
  <c r="BW33" i="4"/>
  <c r="BR33" i="4"/>
  <c r="CF33" i="4"/>
  <c r="BZ33" i="4"/>
  <c r="BS33" i="4"/>
  <c r="CA50" i="4"/>
  <c r="BR50" i="4"/>
  <c r="BZ50" i="4"/>
  <c r="CB50" i="4"/>
  <c r="CC55" i="4"/>
  <c r="BT55" i="4"/>
  <c r="BS55" i="4"/>
  <c r="CA55" i="4"/>
  <c r="CC64" i="4"/>
  <c r="BU64" i="4"/>
  <c r="BQ64" i="4"/>
  <c r="CA64" i="4"/>
  <c r="BR64" i="4"/>
  <c r="BZ64" i="4"/>
  <c r="CC68" i="4"/>
  <c r="BU68" i="4"/>
  <c r="BQ68" i="4"/>
  <c r="CA68" i="4"/>
  <c r="BR68" i="4"/>
  <c r="BZ68" i="4"/>
  <c r="BT10" i="4"/>
  <c r="BZ10" i="4"/>
  <c r="CF10" i="4"/>
  <c r="BT12" i="4"/>
  <c r="BZ12" i="4"/>
  <c r="CF12" i="4"/>
  <c r="BT14" i="4"/>
  <c r="BZ14" i="4"/>
  <c r="CF14" i="4"/>
  <c r="BT16" i="4"/>
  <c r="BZ16" i="4"/>
  <c r="CF16" i="4"/>
  <c r="BS18" i="4"/>
  <c r="BX18" i="4"/>
  <c r="CC18" i="4"/>
  <c r="BS19" i="4"/>
  <c r="BX19" i="4"/>
  <c r="CC19" i="4"/>
  <c r="CD20" i="4"/>
  <c r="BZ20" i="4"/>
  <c r="BT20" i="4"/>
  <c r="BS20" i="4"/>
  <c r="CA20" i="4"/>
  <c r="CG20" i="4"/>
  <c r="BW22" i="4"/>
  <c r="CF22" i="4"/>
  <c r="BU24" i="4"/>
  <c r="CB24" i="4"/>
  <c r="CG24" i="4"/>
  <c r="CG28" i="4"/>
  <c r="CB28" i="4"/>
  <c r="BU28" i="4"/>
  <c r="CF28" i="4"/>
  <c r="BX28" i="4"/>
  <c r="BQ28" i="4"/>
  <c r="BZ28" i="4"/>
  <c r="BX29" i="4"/>
  <c r="CG30" i="4"/>
  <c r="CB30" i="4"/>
  <c r="BW30" i="4"/>
  <c r="BR30" i="4"/>
  <c r="CF30" i="4"/>
  <c r="BZ30" i="4"/>
  <c r="BS30" i="4"/>
  <c r="BU30" i="4"/>
  <c r="CD30" i="4"/>
  <c r="BX33" i="4"/>
  <c r="CG34" i="4"/>
  <c r="CB34" i="4"/>
  <c r="BW34" i="4"/>
  <c r="BR34" i="4"/>
  <c r="CF34" i="4"/>
  <c r="BZ34" i="4"/>
  <c r="BS34" i="4"/>
  <c r="BU34" i="4"/>
  <c r="CD34" i="4"/>
  <c r="BQ50" i="4"/>
  <c r="CC50" i="4"/>
  <c r="CC53" i="4"/>
  <c r="BT53" i="4"/>
  <c r="CB53" i="4"/>
  <c r="BR53" i="4"/>
  <c r="CA53" i="4"/>
  <c r="BQ55" i="4"/>
  <c r="CB55" i="4"/>
  <c r="C59" i="4"/>
  <c r="CB64" i="4"/>
  <c r="CC67" i="4"/>
  <c r="BU67" i="4"/>
  <c r="BQ67" i="4"/>
  <c r="CB67" i="4"/>
  <c r="BS67" i="4"/>
  <c r="BZ67" i="4"/>
  <c r="CB68" i="4"/>
  <c r="BU10" i="4"/>
  <c r="CB10" i="4"/>
  <c r="CG10" i="4"/>
  <c r="BS11" i="4"/>
  <c r="BX11" i="4"/>
  <c r="CD11" i="4"/>
  <c r="BU12" i="4"/>
  <c r="CB12" i="4"/>
  <c r="CG12" i="4"/>
  <c r="BS13" i="4"/>
  <c r="BX13" i="4"/>
  <c r="CD13" i="4"/>
  <c r="BU14" i="4"/>
  <c r="CB14" i="4"/>
  <c r="CG14" i="4"/>
  <c r="BS15" i="4"/>
  <c r="BX15" i="4"/>
  <c r="CD15" i="4"/>
  <c r="BU16" i="4"/>
  <c r="CB16" i="4"/>
  <c r="CG16" i="4"/>
  <c r="BS17" i="4"/>
  <c r="BX17" i="4"/>
  <c r="CD17" i="4"/>
  <c r="BT18" i="4"/>
  <c r="BZ18" i="4"/>
  <c r="CD18" i="4"/>
  <c r="BT19" i="4"/>
  <c r="BZ19" i="4"/>
  <c r="CD19" i="4"/>
  <c r="BU20" i="4"/>
  <c r="CB20" i="4"/>
  <c r="CG21" i="4"/>
  <c r="CB21" i="4"/>
  <c r="BU21" i="4"/>
  <c r="T21" i="4" s="1"/>
  <c r="BW21" i="4"/>
  <c r="CD21" i="4"/>
  <c r="BQ22" i="4"/>
  <c r="BZ22" i="4"/>
  <c r="BS23" i="4"/>
  <c r="BZ23" i="4"/>
  <c r="BQ24" i="4"/>
  <c r="BW24" i="4"/>
  <c r="CC24" i="4"/>
  <c r="CG25" i="4"/>
  <c r="CC25" i="4"/>
  <c r="BX25" i="4"/>
  <c r="BT25" i="4"/>
  <c r="BU25" i="4"/>
  <c r="CA25" i="4"/>
  <c r="CF25" i="4"/>
  <c r="BT26" i="4"/>
  <c r="BS28" i="4"/>
  <c r="CC28" i="4"/>
  <c r="BQ29" i="4"/>
  <c r="CA29" i="4"/>
  <c r="BX30" i="4"/>
  <c r="CG31" i="4"/>
  <c r="CB31" i="4"/>
  <c r="BW31" i="4"/>
  <c r="BR31" i="4"/>
  <c r="CF31" i="4"/>
  <c r="BZ31" i="4"/>
  <c r="BS31" i="4"/>
  <c r="BU31" i="4"/>
  <c r="CD31" i="4"/>
  <c r="BT32" i="4"/>
  <c r="BQ33" i="4"/>
  <c r="CA33" i="4"/>
  <c r="BX34" i="4"/>
  <c r="CG35" i="4"/>
  <c r="CB35" i="4"/>
  <c r="BW35" i="4"/>
  <c r="BR35" i="4"/>
  <c r="CF35" i="4"/>
  <c r="BZ35" i="4"/>
  <c r="BS35" i="4"/>
  <c r="BU35" i="4"/>
  <c r="CD35" i="4"/>
  <c r="O45" i="4"/>
  <c r="BS50" i="4"/>
  <c r="CC51" i="4"/>
  <c r="BT51" i="4"/>
  <c r="CA51" i="4"/>
  <c r="BQ51" i="4"/>
  <c r="N51" i="4" s="1"/>
  <c r="CB51" i="4"/>
  <c r="BQ53" i="4"/>
  <c r="CA54" i="4"/>
  <c r="BR54" i="4"/>
  <c r="CC54" i="4"/>
  <c r="BS54" i="4"/>
  <c r="BZ54" i="4"/>
  <c r="BR55" i="4"/>
  <c r="N57" i="4"/>
  <c r="BS64" i="4"/>
  <c r="CD64" i="4"/>
  <c r="CA67" i="4"/>
  <c r="BS68" i="4"/>
  <c r="CD68" i="4"/>
  <c r="CD22" i="4"/>
  <c r="BX22" i="4"/>
  <c r="BS22" i="4"/>
  <c r="BU33" i="4"/>
  <c r="CD33" i="4"/>
  <c r="BQ10" i="4"/>
  <c r="BW10" i="4"/>
  <c r="CC10" i="4"/>
  <c r="BT11" i="4"/>
  <c r="BZ11" i="4"/>
  <c r="BQ12" i="4"/>
  <c r="BW12" i="4"/>
  <c r="BT13" i="4"/>
  <c r="BZ13" i="4"/>
  <c r="BQ14" i="4"/>
  <c r="BW14" i="4"/>
  <c r="BT15" i="4"/>
  <c r="BZ15" i="4"/>
  <c r="BQ16" i="4"/>
  <c r="BW16" i="4"/>
  <c r="BT17" i="4"/>
  <c r="BZ17" i="4"/>
  <c r="BQ18" i="4"/>
  <c r="BU18" i="4"/>
  <c r="CA18" i="4"/>
  <c r="BQ19" i="4"/>
  <c r="BU19" i="4"/>
  <c r="CA19" i="4"/>
  <c r="BQ20" i="4"/>
  <c r="BW20" i="4"/>
  <c r="CC20" i="4"/>
  <c r="BT22" i="4"/>
  <c r="CB22" i="4"/>
  <c r="CG23" i="4"/>
  <c r="CC23" i="4"/>
  <c r="BX23" i="4"/>
  <c r="BT23" i="4"/>
  <c r="BU23" i="4"/>
  <c r="CA23" i="4"/>
  <c r="CF23" i="4"/>
  <c r="BS24" i="4"/>
  <c r="BX24" i="4"/>
  <c r="CD24" i="4"/>
  <c r="CG26" i="4"/>
  <c r="CB26" i="4"/>
  <c r="BU26" i="4"/>
  <c r="BZ26" i="4"/>
  <c r="BS26" i="4"/>
  <c r="BW26" i="4"/>
  <c r="CF26" i="4"/>
  <c r="BT28" i="4"/>
  <c r="CD28" i="4"/>
  <c r="BT29" i="4"/>
  <c r="CC29" i="4"/>
  <c r="BQ30" i="4"/>
  <c r="CA30" i="4"/>
  <c r="CG32" i="4"/>
  <c r="CB32" i="4"/>
  <c r="BW32" i="4"/>
  <c r="BR32" i="4"/>
  <c r="CF32" i="4"/>
  <c r="BZ32" i="4"/>
  <c r="BS32" i="4"/>
  <c r="BU32" i="4"/>
  <c r="CD32" i="4"/>
  <c r="BT33" i="4"/>
  <c r="CC33" i="4"/>
  <c r="BQ34" i="4"/>
  <c r="CA34" i="4"/>
  <c r="BT50" i="4"/>
  <c r="CA52" i="4"/>
  <c r="BR52" i="4"/>
  <c r="CB52" i="4"/>
  <c r="BQ52" i="4"/>
  <c r="BZ52" i="4"/>
  <c r="BS53" i="4"/>
  <c r="BZ55" i="4"/>
  <c r="CA58" i="4"/>
  <c r="BR58" i="4"/>
  <c r="N58" i="4" s="1"/>
  <c r="BZ58" i="4"/>
  <c r="CB58" i="4"/>
  <c r="BT64" i="4"/>
  <c r="CC65" i="4"/>
  <c r="BU65" i="4"/>
  <c r="BQ65" i="4"/>
  <c r="BZ65" i="4"/>
  <c r="CA65" i="4"/>
  <c r="BR67" i="4"/>
  <c r="CD67" i="4"/>
  <c r="BT68" i="4"/>
  <c r="CC69" i="4"/>
  <c r="BU69" i="4"/>
  <c r="BQ69" i="4"/>
  <c r="BZ69" i="4"/>
  <c r="CA69" i="4"/>
  <c r="C118" i="4"/>
  <c r="CD27" i="4"/>
  <c r="BX27" i="4"/>
  <c r="BS27" i="4"/>
  <c r="BU27" i="4"/>
  <c r="CC27" i="4"/>
  <c r="O42" i="4"/>
  <c r="CA56" i="4"/>
  <c r="BR56" i="4"/>
  <c r="BT56" i="4"/>
  <c r="CC57" i="4"/>
  <c r="BT57" i="4"/>
  <c r="BZ57" i="4"/>
  <c r="CC66" i="4"/>
  <c r="BU66" i="4"/>
  <c r="BQ66" i="4"/>
  <c r="V66" i="4" s="1"/>
  <c r="BT66" i="4"/>
  <c r="CD66" i="4"/>
  <c r="C119" i="4"/>
  <c r="C115" i="4"/>
  <c r="A150" i="4" s="1"/>
  <c r="A139" i="3"/>
  <c r="S120" i="3"/>
  <c r="R120" i="3"/>
  <c r="Q120" i="3"/>
  <c r="P120" i="3"/>
  <c r="O120" i="3"/>
  <c r="N120" i="3"/>
  <c r="M120" i="3"/>
  <c r="L120" i="3"/>
  <c r="K120" i="3"/>
  <c r="J120" i="3"/>
  <c r="I120" i="3"/>
  <c r="H120" i="3"/>
  <c r="G120" i="3"/>
  <c r="F120" i="3"/>
  <c r="B120" i="3"/>
  <c r="E119" i="3"/>
  <c r="C119" i="3" s="1"/>
  <c r="D119" i="3"/>
  <c r="E118" i="3"/>
  <c r="D118" i="3"/>
  <c r="C118" i="3" s="1"/>
  <c r="E117" i="3"/>
  <c r="D117" i="3"/>
  <c r="C117" i="3"/>
  <c r="E116" i="3"/>
  <c r="D116" i="3"/>
  <c r="C116" i="3" s="1"/>
  <c r="E115" i="3"/>
  <c r="D115" i="3"/>
  <c r="U110" i="3"/>
  <c r="T110" i="3"/>
  <c r="S110" i="3"/>
  <c r="R110" i="3"/>
  <c r="Q110" i="3"/>
  <c r="P110" i="3"/>
  <c r="O110" i="3"/>
  <c r="N110" i="3"/>
  <c r="M110" i="3"/>
  <c r="L110" i="3"/>
  <c r="K110" i="3"/>
  <c r="J110" i="3"/>
  <c r="I110" i="3"/>
  <c r="H110" i="3"/>
  <c r="G110" i="3"/>
  <c r="F110" i="3"/>
  <c r="E110" i="3"/>
  <c r="D110" i="3"/>
  <c r="C110" i="3"/>
  <c r="B109" i="3"/>
  <c r="BZ109" i="3" s="1"/>
  <c r="B108" i="3"/>
  <c r="BZ108" i="3" s="1"/>
  <c r="B107" i="3"/>
  <c r="BQ107" i="3" s="1"/>
  <c r="V107" i="3" s="1"/>
  <c r="B106" i="3"/>
  <c r="BZ106" i="3" s="1"/>
  <c r="B105" i="3"/>
  <c r="BZ105" i="3" s="1"/>
  <c r="BQ104" i="3"/>
  <c r="V104" i="3" s="1"/>
  <c r="B104" i="3"/>
  <c r="BZ104" i="3" s="1"/>
  <c r="B103" i="3"/>
  <c r="BZ103" i="3" s="1"/>
  <c r="B102" i="3"/>
  <c r="BQ102" i="3" s="1"/>
  <c r="V102" i="3" s="1"/>
  <c r="B101" i="3"/>
  <c r="BQ101" i="3" s="1"/>
  <c r="V101" i="3" s="1"/>
  <c r="B100" i="3"/>
  <c r="BZ100" i="3" s="1"/>
  <c r="B99" i="3"/>
  <c r="BZ99" i="3" s="1"/>
  <c r="B98" i="3"/>
  <c r="BQ98" i="3" s="1"/>
  <c r="V98" i="3" s="1"/>
  <c r="B97" i="3"/>
  <c r="BQ97" i="3" s="1"/>
  <c r="V97" i="3" s="1"/>
  <c r="B96" i="3"/>
  <c r="BZ96" i="3" s="1"/>
  <c r="B95" i="3"/>
  <c r="BZ95" i="3" s="1"/>
  <c r="B87" i="3"/>
  <c r="B86" i="3"/>
  <c r="C81" i="3"/>
  <c r="C80" i="3"/>
  <c r="C79" i="3"/>
  <c r="C78" i="3"/>
  <c r="C77" i="3"/>
  <c r="C76" i="3"/>
  <c r="C75" i="3"/>
  <c r="C74" i="3"/>
  <c r="D69" i="3"/>
  <c r="CB69" i="3" s="1"/>
  <c r="D68" i="3"/>
  <c r="D67" i="3"/>
  <c r="CB67" i="3" s="1"/>
  <c r="BQ66" i="3"/>
  <c r="D66" i="3"/>
  <c r="BU66" i="3" s="1"/>
  <c r="D65" i="3"/>
  <c r="CA65" i="3" s="1"/>
  <c r="D64" i="3"/>
  <c r="M59" i="3"/>
  <c r="L59" i="3"/>
  <c r="K59" i="3"/>
  <c r="J59" i="3"/>
  <c r="I59" i="3"/>
  <c r="H59" i="3"/>
  <c r="G59" i="3"/>
  <c r="F59" i="3"/>
  <c r="E59" i="3"/>
  <c r="D59" i="3"/>
  <c r="CC58" i="3"/>
  <c r="CA58" i="3"/>
  <c r="BZ58" i="3"/>
  <c r="BT58" i="3"/>
  <c r="BR58" i="3"/>
  <c r="BQ58" i="3"/>
  <c r="C58" i="3"/>
  <c r="CB58" i="3" s="1"/>
  <c r="C57" i="3"/>
  <c r="CC57" i="3" s="1"/>
  <c r="C56" i="3"/>
  <c r="CB56" i="3" s="1"/>
  <c r="C55" i="3"/>
  <c r="CC55" i="3" s="1"/>
  <c r="CC54" i="3"/>
  <c r="CA54" i="3"/>
  <c r="BZ54" i="3"/>
  <c r="BT54" i="3"/>
  <c r="BR54" i="3"/>
  <c r="BQ54" i="3"/>
  <c r="C54" i="3"/>
  <c r="CB54" i="3" s="1"/>
  <c r="C53" i="3"/>
  <c r="CC53" i="3" s="1"/>
  <c r="C52" i="3"/>
  <c r="CB52" i="3" s="1"/>
  <c r="C51" i="3"/>
  <c r="CC51" i="3" s="1"/>
  <c r="CC50" i="3"/>
  <c r="CA50" i="3"/>
  <c r="BZ50" i="3"/>
  <c r="BT50" i="3"/>
  <c r="BR50" i="3"/>
  <c r="BQ50" i="3"/>
  <c r="C50" i="3"/>
  <c r="CB50" i="3" s="1"/>
  <c r="N47" i="3"/>
  <c r="M47" i="3"/>
  <c r="L47" i="3"/>
  <c r="K47" i="3"/>
  <c r="J47" i="3"/>
  <c r="I47" i="3"/>
  <c r="H47" i="3"/>
  <c r="G47" i="3"/>
  <c r="F47" i="3"/>
  <c r="E47" i="3"/>
  <c r="D47" i="3"/>
  <c r="C47" i="3"/>
  <c r="CC46" i="3"/>
  <c r="CB46" i="3"/>
  <c r="CA46" i="3"/>
  <c r="BZ46" i="3"/>
  <c r="BT46" i="3"/>
  <c r="BS46" i="3"/>
  <c r="BR46" i="3"/>
  <c r="BQ46" i="3"/>
  <c r="CB45" i="3"/>
  <c r="CA45" i="3"/>
  <c r="BZ45" i="3"/>
  <c r="BS45" i="3"/>
  <c r="BR45" i="3"/>
  <c r="BQ45" i="3"/>
  <c r="CB44" i="3"/>
  <c r="CA44" i="3"/>
  <c r="BZ44" i="3"/>
  <c r="BS44" i="3"/>
  <c r="BR44" i="3"/>
  <c r="BQ44" i="3"/>
  <c r="CB43" i="3"/>
  <c r="CA43" i="3"/>
  <c r="BZ43" i="3"/>
  <c r="BS43" i="3"/>
  <c r="BR43" i="3"/>
  <c r="BQ43" i="3"/>
  <c r="O43" i="3" s="1"/>
  <c r="CB42" i="3"/>
  <c r="CA42" i="3"/>
  <c r="BZ42" i="3"/>
  <c r="BS42" i="3"/>
  <c r="BR42" i="3"/>
  <c r="BQ42" i="3"/>
  <c r="N41" i="3"/>
  <c r="M41" i="3"/>
  <c r="L41" i="3"/>
  <c r="K41" i="3"/>
  <c r="J41" i="3"/>
  <c r="I41" i="3"/>
  <c r="H41" i="3"/>
  <c r="G41" i="3"/>
  <c r="F41" i="3"/>
  <c r="E41" i="3"/>
  <c r="D41" i="3"/>
  <c r="C41" i="3"/>
  <c r="CC40" i="3"/>
  <c r="CB40" i="3"/>
  <c r="CA40" i="3"/>
  <c r="BZ40" i="3"/>
  <c r="BT40" i="3"/>
  <c r="BS40" i="3"/>
  <c r="BR40" i="3"/>
  <c r="BQ40" i="3"/>
  <c r="CC39" i="3"/>
  <c r="CB39" i="3"/>
  <c r="CA39" i="3"/>
  <c r="BZ39" i="3"/>
  <c r="BT39" i="3"/>
  <c r="BS39" i="3"/>
  <c r="BR39" i="3"/>
  <c r="BQ39" i="3"/>
  <c r="O39" i="3" s="1"/>
  <c r="CC38" i="3"/>
  <c r="CB38" i="3"/>
  <c r="CA38" i="3"/>
  <c r="BZ38" i="3"/>
  <c r="BT38" i="3"/>
  <c r="BS38" i="3"/>
  <c r="BR38" i="3"/>
  <c r="BQ38" i="3"/>
  <c r="C35" i="3"/>
  <c r="CC35" i="3" s="1"/>
  <c r="CG34" i="3"/>
  <c r="CF34" i="3"/>
  <c r="CD34" i="3"/>
  <c r="CB34" i="3"/>
  <c r="CA34" i="3"/>
  <c r="BZ34" i="3"/>
  <c r="C34" i="3"/>
  <c r="CC34" i="3" s="1"/>
  <c r="C33" i="3"/>
  <c r="CC33" i="3" s="1"/>
  <c r="CG32" i="3"/>
  <c r="CF32" i="3"/>
  <c r="C32" i="3"/>
  <c r="CC32" i="3" s="1"/>
  <c r="CG31" i="3"/>
  <c r="CF31" i="3"/>
  <c r="CD31" i="3"/>
  <c r="CB31" i="3"/>
  <c r="CA31" i="3"/>
  <c r="BZ31" i="3"/>
  <c r="BW31" i="3"/>
  <c r="BU31" i="3"/>
  <c r="BT31" i="3"/>
  <c r="BR31" i="3"/>
  <c r="BQ31" i="3"/>
  <c r="C31" i="3"/>
  <c r="CC31" i="3" s="1"/>
  <c r="C30" i="3"/>
  <c r="CC30" i="3" s="1"/>
  <c r="CG29" i="3"/>
  <c r="CF29" i="3"/>
  <c r="CD29" i="3"/>
  <c r="CB29" i="3"/>
  <c r="CA29" i="3"/>
  <c r="BZ29" i="3"/>
  <c r="C29" i="3"/>
  <c r="CC29" i="3" s="1"/>
  <c r="CB28" i="3"/>
  <c r="BT28" i="3"/>
  <c r="C28" i="3"/>
  <c r="CG28" i="3" s="1"/>
  <c r="C27" i="3"/>
  <c r="CF27" i="3" s="1"/>
  <c r="CG26" i="3"/>
  <c r="C26" i="3"/>
  <c r="CF26" i="3" s="1"/>
  <c r="C25" i="3"/>
  <c r="CG25" i="3" s="1"/>
  <c r="CG24" i="3"/>
  <c r="CE24" i="3"/>
  <c r="CD24" i="3"/>
  <c r="CC24" i="3"/>
  <c r="CA24" i="3"/>
  <c r="BZ24" i="3"/>
  <c r="BX24" i="3"/>
  <c r="BV24" i="3"/>
  <c r="BR24" i="3"/>
  <c r="BQ24" i="3"/>
  <c r="C24" i="3"/>
  <c r="CF24" i="3" s="1"/>
  <c r="C23" i="3"/>
  <c r="CG23" i="3" s="1"/>
  <c r="C22" i="3"/>
  <c r="CF22" i="3" s="1"/>
  <c r="C21" i="3"/>
  <c r="CG21" i="3" s="1"/>
  <c r="BW20" i="3"/>
  <c r="BR20" i="3"/>
  <c r="C20" i="3"/>
  <c r="BT20" i="3" s="1"/>
  <c r="C19" i="3"/>
  <c r="BZ19" i="3" s="1"/>
  <c r="C18" i="3"/>
  <c r="BZ18" i="3" s="1"/>
  <c r="CG17" i="3"/>
  <c r="BQ17" i="3"/>
  <c r="C17" i="3"/>
  <c r="CF17" i="3" s="1"/>
  <c r="CD16" i="3"/>
  <c r="BX16" i="3"/>
  <c r="BS16" i="3"/>
  <c r="C16" i="3"/>
  <c r="CG16" i="3" s="1"/>
  <c r="CG15" i="3"/>
  <c r="CD15" i="3"/>
  <c r="CC15" i="3"/>
  <c r="CB15" i="3"/>
  <c r="BX15" i="3"/>
  <c r="BW15" i="3"/>
  <c r="BU15" i="3"/>
  <c r="C15" i="3"/>
  <c r="CF15" i="3" s="1"/>
  <c r="C14" i="3"/>
  <c r="CC14" i="3" s="1"/>
  <c r="C13" i="3"/>
  <c r="CF13" i="3" s="1"/>
  <c r="CD12" i="3"/>
  <c r="BX12" i="3"/>
  <c r="BS12" i="3"/>
  <c r="C12" i="3"/>
  <c r="BU12" i="3" s="1"/>
  <c r="C11" i="3"/>
  <c r="CF11" i="3" s="1"/>
  <c r="C10" i="3"/>
  <c r="BX10" i="3" s="1"/>
  <c r="A5" i="3"/>
  <c r="A4" i="3"/>
  <c r="A3" i="3"/>
  <c r="A2" i="3"/>
  <c r="BU22" i="3" l="1"/>
  <c r="BQ33" i="3"/>
  <c r="BQ13" i="3"/>
  <c r="BQ105" i="3"/>
  <c r="V105" i="3" s="1"/>
  <c r="T14" i="4"/>
  <c r="T35" i="4"/>
  <c r="BW13" i="3"/>
  <c r="BR19" i="3"/>
  <c r="CC22" i="3"/>
  <c r="CB27" i="3"/>
  <c r="BQ30" i="3"/>
  <c r="T30" i="3" s="1"/>
  <c r="BW33" i="3"/>
  <c r="BQ35" i="3"/>
  <c r="O44" i="3"/>
  <c r="BS51" i="3"/>
  <c r="BS55" i="3"/>
  <c r="BS67" i="3"/>
  <c r="BQ96" i="3"/>
  <c r="V96" i="3" s="1"/>
  <c r="BQ106" i="3"/>
  <c r="V106" i="3" s="1"/>
  <c r="V69" i="4"/>
  <c r="CB18" i="3"/>
  <c r="BS11" i="3"/>
  <c r="CD13" i="3"/>
  <c r="BR23" i="3"/>
  <c r="CA25" i="3"/>
  <c r="BW30" i="3"/>
  <c r="BQ32" i="3"/>
  <c r="CD33" i="3"/>
  <c r="BW35" i="3"/>
  <c r="BR52" i="3"/>
  <c r="BR56" i="3"/>
  <c r="BZ107" i="3"/>
  <c r="N54" i="4"/>
  <c r="T25" i="4"/>
  <c r="BX22" i="3"/>
  <c r="BX27" i="3"/>
  <c r="BQ67" i="3"/>
  <c r="BZ33" i="3"/>
  <c r="BU67" i="3"/>
  <c r="CG22" i="3"/>
  <c r="BT30" i="3"/>
  <c r="BT35" i="3"/>
  <c r="CA67" i="3"/>
  <c r="CA23" i="3"/>
  <c r="BQ100" i="3"/>
  <c r="V100" i="3" s="1"/>
  <c r="T23" i="4"/>
  <c r="CB22" i="3"/>
  <c r="BR30" i="3"/>
  <c r="BR35" i="3"/>
  <c r="CB19" i="3"/>
  <c r="CD27" i="3"/>
  <c r="CA33" i="3"/>
  <c r="CC13" i="3"/>
  <c r="BU30" i="3"/>
  <c r="N55" i="4"/>
  <c r="BS17" i="3"/>
  <c r="BT32" i="3"/>
  <c r="CG33" i="3"/>
  <c r="BZ52" i="3"/>
  <c r="BZ56" i="3"/>
  <c r="BS69" i="3"/>
  <c r="BS26" i="3"/>
  <c r="CB11" i="3"/>
  <c r="BX14" i="3"/>
  <c r="BW17" i="3"/>
  <c r="CG20" i="3"/>
  <c r="BT26" i="3"/>
  <c r="BQ29" i="3"/>
  <c r="CD30" i="3"/>
  <c r="BW32" i="3"/>
  <c r="BQ34" i="3"/>
  <c r="T34" i="3" s="1"/>
  <c r="CD35" i="3"/>
  <c r="CC52" i="3"/>
  <c r="CC56" i="3"/>
  <c r="V65" i="4"/>
  <c r="O46" i="3"/>
  <c r="BS13" i="3"/>
  <c r="BW27" i="3"/>
  <c r="BX13" i="3"/>
  <c r="CC27" i="3"/>
  <c r="CB33" i="3"/>
  <c r="BQ52" i="3"/>
  <c r="BU11" i="3"/>
  <c r="CG13" i="3"/>
  <c r="BV23" i="3"/>
  <c r="BR32" i="3"/>
  <c r="BZ35" i="3"/>
  <c r="BT52" i="3"/>
  <c r="CA35" i="3"/>
  <c r="BX11" i="3"/>
  <c r="BS14" i="3"/>
  <c r="CE23" i="3"/>
  <c r="CB30" i="3"/>
  <c r="BU32" i="3"/>
  <c r="CB35" i="3"/>
  <c r="CA52" i="3"/>
  <c r="BX26" i="3"/>
  <c r="BR29" i="3"/>
  <c r="CF30" i="3"/>
  <c r="BZ32" i="3"/>
  <c r="BR34" i="3"/>
  <c r="CF35" i="3"/>
  <c r="O42" i="3"/>
  <c r="BQ109" i="3"/>
  <c r="V109" i="3" s="1"/>
  <c r="N56" i="4"/>
  <c r="BR18" i="3"/>
  <c r="BS66" i="3"/>
  <c r="BS27" i="3"/>
  <c r="BR33" i="3"/>
  <c r="CB66" i="3"/>
  <c r="CG18" i="3"/>
  <c r="BT33" i="3"/>
  <c r="BS10" i="3"/>
  <c r="CD10" i="3"/>
  <c r="BQ56" i="3"/>
  <c r="CF33" i="3"/>
  <c r="CB20" i="3"/>
  <c r="BZ26" i="3"/>
  <c r="BT29" i="3"/>
  <c r="CG30" i="3"/>
  <c r="CA32" i="3"/>
  <c r="BT34" i="3"/>
  <c r="CG35" i="3"/>
  <c r="O40" i="3"/>
  <c r="BS53" i="3"/>
  <c r="BS57" i="3"/>
  <c r="BZ101" i="3"/>
  <c r="D120" i="3"/>
  <c r="BW18" i="3"/>
  <c r="BW22" i="3"/>
  <c r="BU27" i="3"/>
  <c r="BU13" i="3"/>
  <c r="BU33" i="3"/>
  <c r="BW19" i="3"/>
  <c r="CB13" i="3"/>
  <c r="CG19" i="3"/>
  <c r="CG27" i="3"/>
  <c r="BU35" i="3"/>
  <c r="T13" i="4"/>
  <c r="BZ30" i="3"/>
  <c r="BT56" i="3"/>
  <c r="BW11" i="3"/>
  <c r="CA56" i="3"/>
  <c r="CC11" i="3"/>
  <c r="BX17" i="3"/>
  <c r="CD11" i="3"/>
  <c r="CB17" i="3"/>
  <c r="BS21" i="3"/>
  <c r="CG11" i="3"/>
  <c r="BQ15" i="3"/>
  <c r="CC17" i="3"/>
  <c r="BX21" i="3"/>
  <c r="BT24" i="3"/>
  <c r="CB26" i="3"/>
  <c r="BU29" i="3"/>
  <c r="CB32" i="3"/>
  <c r="BU34" i="3"/>
  <c r="BS65" i="3"/>
  <c r="C115" i="3"/>
  <c r="C120" i="3" s="1"/>
  <c r="T18" i="4"/>
  <c r="T17" i="4"/>
  <c r="V68" i="4"/>
  <c r="BQ22" i="3"/>
  <c r="BS22" i="3"/>
  <c r="BQ27" i="3"/>
  <c r="T16" i="4"/>
  <c r="CA66" i="3"/>
  <c r="CD22" i="3"/>
  <c r="BR25" i="3"/>
  <c r="BQ11" i="3"/>
  <c r="BV25" i="3"/>
  <c r="BZ97" i="3"/>
  <c r="T12" i="4"/>
  <c r="CE25" i="3"/>
  <c r="CA30" i="3"/>
  <c r="BQ108" i="3"/>
  <c r="V108" i="3" s="1"/>
  <c r="BU17" i="3"/>
  <c r="CD14" i="3"/>
  <c r="BS15" i="3"/>
  <c r="CD17" i="3"/>
  <c r="CD21" i="3"/>
  <c r="BU24" i="3"/>
  <c r="BW29" i="3"/>
  <c r="CD32" i="3"/>
  <c r="BW34" i="3"/>
  <c r="CB65" i="3"/>
  <c r="B110" i="3"/>
  <c r="T31" i="4"/>
  <c r="T24" i="4"/>
  <c r="T22" i="4"/>
  <c r="T34" i="4"/>
  <c r="T32" i="4"/>
  <c r="T26" i="4"/>
  <c r="T19" i="4"/>
  <c r="T10" i="4"/>
  <c r="T28" i="4"/>
  <c r="C120" i="4"/>
  <c r="T27" i="4"/>
  <c r="T30" i="4"/>
  <c r="T20" i="4"/>
  <c r="T33" i="4"/>
  <c r="T15" i="4"/>
  <c r="T11" i="4"/>
  <c r="V67" i="4"/>
  <c r="B150" i="4"/>
  <c r="V64" i="4"/>
  <c r="B139" i="4"/>
  <c r="N52" i="4"/>
  <c r="N53" i="4"/>
  <c r="T29" i="4"/>
  <c r="N50" i="4"/>
  <c r="N58" i="3"/>
  <c r="V66" i="3"/>
  <c r="CD64" i="3"/>
  <c r="BZ64" i="3"/>
  <c r="BR64" i="3"/>
  <c r="CD68" i="3"/>
  <c r="BZ68" i="3"/>
  <c r="BR68" i="3"/>
  <c r="BT68" i="3"/>
  <c r="CC68" i="3"/>
  <c r="BZ10" i="3"/>
  <c r="CF10" i="3"/>
  <c r="BT14" i="3"/>
  <c r="BZ14" i="3"/>
  <c r="CF14" i="3"/>
  <c r="BT16" i="3"/>
  <c r="CF16" i="3"/>
  <c r="BX18" i="3"/>
  <c r="BX19" i="3"/>
  <c r="CC19" i="3"/>
  <c r="BS20" i="3"/>
  <c r="CC20" i="3"/>
  <c r="BT21" i="3"/>
  <c r="BZ21" i="3"/>
  <c r="CF21" i="3"/>
  <c r="BW23" i="3"/>
  <c r="CB23" i="3"/>
  <c r="CF23" i="3"/>
  <c r="BS25" i="3"/>
  <c r="BW25" i="3"/>
  <c r="CB25" i="3"/>
  <c r="CF25" i="3"/>
  <c r="BU28" i="3"/>
  <c r="CD28" i="3"/>
  <c r="BZ51" i="3"/>
  <c r="BQ51" i="3"/>
  <c r="BT51" i="3"/>
  <c r="BZ53" i="3"/>
  <c r="BQ53" i="3"/>
  <c r="BZ55" i="3"/>
  <c r="BQ55" i="3"/>
  <c r="BT55" i="3"/>
  <c r="BZ57" i="3"/>
  <c r="BQ57" i="3"/>
  <c r="CD69" i="3"/>
  <c r="BZ69" i="3"/>
  <c r="BR69" i="3"/>
  <c r="BQ95" i="3"/>
  <c r="V95" i="3" s="1"/>
  <c r="BQ99" i="3"/>
  <c r="V99" i="3" s="1"/>
  <c r="BU10" i="3"/>
  <c r="CB12" i="3"/>
  <c r="CG12" i="3"/>
  <c r="BU14" i="3"/>
  <c r="CB14" i="3"/>
  <c r="CG14" i="3"/>
  <c r="BU16" i="3"/>
  <c r="CB16" i="3"/>
  <c r="BT18" i="3"/>
  <c r="CD18" i="3"/>
  <c r="BT19" i="3"/>
  <c r="CD19" i="3"/>
  <c r="BZ20" i="3"/>
  <c r="CD20" i="3"/>
  <c r="BU21" i="3"/>
  <c r="CB21" i="3"/>
  <c r="BT23" i="3"/>
  <c r="BX23" i="3"/>
  <c r="CC23" i="3"/>
  <c r="BX25" i="3"/>
  <c r="BX28" i="3"/>
  <c r="CF28" i="3"/>
  <c r="O45" i="3"/>
  <c r="CA51" i="3"/>
  <c r="CA53" i="3"/>
  <c r="CA55" i="3"/>
  <c r="BQ64" i="3"/>
  <c r="BQ10" i="3"/>
  <c r="BW10" i="3"/>
  <c r="CC10" i="3"/>
  <c r="BT11" i="3"/>
  <c r="BZ11" i="3"/>
  <c r="BQ12" i="3"/>
  <c r="BW12" i="3"/>
  <c r="CC12" i="3"/>
  <c r="BT13" i="3"/>
  <c r="BZ13" i="3"/>
  <c r="BQ14" i="3"/>
  <c r="BW14" i="3"/>
  <c r="BT15" i="3"/>
  <c r="BZ15" i="3"/>
  <c r="BQ16" i="3"/>
  <c r="BW16" i="3"/>
  <c r="CC16" i="3"/>
  <c r="BT17" i="3"/>
  <c r="BZ17" i="3"/>
  <c r="BQ18" i="3"/>
  <c r="BU18" i="3"/>
  <c r="CA18" i="3"/>
  <c r="CF18" i="3"/>
  <c r="BQ19" i="3"/>
  <c r="BU19" i="3"/>
  <c r="CA19" i="3"/>
  <c r="CF19" i="3"/>
  <c r="BQ20" i="3"/>
  <c r="BU20" i="3"/>
  <c r="CA20" i="3"/>
  <c r="CF20" i="3"/>
  <c r="BQ21" i="3"/>
  <c r="BW21" i="3"/>
  <c r="CC21" i="3"/>
  <c r="BT22" i="3"/>
  <c r="BZ22" i="3"/>
  <c r="BQ23" i="3"/>
  <c r="BU23" i="3"/>
  <c r="BZ23" i="3"/>
  <c r="CD23" i="3"/>
  <c r="BS24" i="3"/>
  <c r="BW24" i="3"/>
  <c r="CB24" i="3"/>
  <c r="BQ25" i="3"/>
  <c r="BU25" i="3"/>
  <c r="BZ25" i="3"/>
  <c r="CD25" i="3"/>
  <c r="CC26" i="3"/>
  <c r="BW26" i="3"/>
  <c r="BQ26" i="3"/>
  <c r="T26" i="3" s="1"/>
  <c r="BU26" i="3"/>
  <c r="CD26" i="3"/>
  <c r="BS28" i="3"/>
  <c r="BZ28" i="3"/>
  <c r="O38" i="3"/>
  <c r="BR51" i="3"/>
  <c r="CB51" i="3"/>
  <c r="BR53" i="3"/>
  <c r="CB53" i="3"/>
  <c r="BR55" i="3"/>
  <c r="CB55" i="3"/>
  <c r="BR57" i="3"/>
  <c r="CB57" i="3"/>
  <c r="BS64" i="3"/>
  <c r="CB64" i="3"/>
  <c r="BQ65" i="3"/>
  <c r="V65" i="3" s="1"/>
  <c r="CD67" i="3"/>
  <c r="BZ67" i="3"/>
  <c r="BR67" i="3"/>
  <c r="V67" i="3" s="1"/>
  <c r="BT67" i="3"/>
  <c r="CC67" i="3"/>
  <c r="BS68" i="3"/>
  <c r="CB68" i="3"/>
  <c r="BQ69" i="3"/>
  <c r="V69" i="3" s="1"/>
  <c r="CA69" i="3"/>
  <c r="BZ98" i="3"/>
  <c r="BZ102" i="3"/>
  <c r="BT64" i="3"/>
  <c r="CC64" i="3"/>
  <c r="BT10" i="3"/>
  <c r="BT12" i="3"/>
  <c r="BZ12" i="3"/>
  <c r="CF12" i="3"/>
  <c r="BZ16" i="3"/>
  <c r="BS18" i="3"/>
  <c r="CC18" i="3"/>
  <c r="BS19" i="3"/>
  <c r="BX20" i="3"/>
  <c r="BS23" i="3"/>
  <c r="CC28" i="3"/>
  <c r="BW28" i="3"/>
  <c r="BQ28" i="3"/>
  <c r="BT53" i="3"/>
  <c r="BT57" i="3"/>
  <c r="C59" i="3"/>
  <c r="BU64" i="3"/>
  <c r="CD65" i="3"/>
  <c r="BZ65" i="3"/>
  <c r="BR65" i="3"/>
  <c r="BT65" i="3"/>
  <c r="CC65" i="3"/>
  <c r="BU68" i="3"/>
  <c r="BT69" i="3"/>
  <c r="CC69" i="3"/>
  <c r="BQ103" i="3"/>
  <c r="V103" i="3" s="1"/>
  <c r="E120" i="3"/>
  <c r="CB10" i="3"/>
  <c r="CG10" i="3"/>
  <c r="BT25" i="3"/>
  <c r="CC25" i="3"/>
  <c r="CA57" i="3"/>
  <c r="CA64" i="3"/>
  <c r="BU65" i="3"/>
  <c r="CD66" i="3"/>
  <c r="BZ66" i="3"/>
  <c r="BR66" i="3"/>
  <c r="BT66" i="3"/>
  <c r="CC66" i="3"/>
  <c r="BQ68" i="3"/>
  <c r="V68" i="3" s="1"/>
  <c r="CA68" i="3"/>
  <c r="BU69" i="3"/>
  <c r="BT27" i="3"/>
  <c r="BZ27" i="3"/>
  <c r="BS29" i="3"/>
  <c r="BX29" i="3"/>
  <c r="BS30" i="3"/>
  <c r="BX30" i="3"/>
  <c r="BS31" i="3"/>
  <c r="BX31" i="3"/>
  <c r="BS32" i="3"/>
  <c r="BX32" i="3"/>
  <c r="BS33" i="3"/>
  <c r="BX33" i="3"/>
  <c r="BS34" i="3"/>
  <c r="BX34" i="3"/>
  <c r="BS35" i="3"/>
  <c r="BX35" i="3"/>
  <c r="BS50" i="3"/>
  <c r="N50" i="3" s="1"/>
  <c r="BS52" i="3"/>
  <c r="N52" i="3" s="1"/>
  <c r="BS54" i="3"/>
  <c r="N54" i="3" s="1"/>
  <c r="BS56" i="3"/>
  <c r="BS58" i="3"/>
  <c r="A139" i="2"/>
  <c r="S120" i="2"/>
  <c r="R120" i="2"/>
  <c r="Q120" i="2"/>
  <c r="P120" i="2"/>
  <c r="O120" i="2"/>
  <c r="N120" i="2"/>
  <c r="M120" i="2"/>
  <c r="L120" i="2"/>
  <c r="K120" i="2"/>
  <c r="J120" i="2"/>
  <c r="I120" i="2"/>
  <c r="H120" i="2"/>
  <c r="G120" i="2"/>
  <c r="F120" i="2"/>
  <c r="B120" i="2"/>
  <c r="E119" i="2"/>
  <c r="D119" i="2"/>
  <c r="E118" i="2"/>
  <c r="D118" i="2"/>
  <c r="E117" i="2"/>
  <c r="D117" i="2"/>
  <c r="C117" i="2" s="1"/>
  <c r="E116" i="2"/>
  <c r="D116" i="2"/>
  <c r="C116" i="2"/>
  <c r="E115" i="2"/>
  <c r="D115" i="2"/>
  <c r="D120" i="2" s="1"/>
  <c r="U110" i="2"/>
  <c r="T110" i="2"/>
  <c r="S110" i="2"/>
  <c r="R110" i="2"/>
  <c r="Q11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D110" i="2"/>
  <c r="C110" i="2"/>
  <c r="BZ109" i="2"/>
  <c r="B109" i="2"/>
  <c r="BQ109" i="2" s="1"/>
  <c r="V109" i="2" s="1"/>
  <c r="BZ108" i="2"/>
  <c r="B108" i="2"/>
  <c r="BQ108" i="2" s="1"/>
  <c r="V108" i="2" s="1"/>
  <c r="B107" i="2"/>
  <c r="BZ107" i="2" s="1"/>
  <c r="B106" i="2"/>
  <c r="BQ106" i="2" s="1"/>
  <c r="V106" i="2" s="1"/>
  <c r="BZ105" i="2"/>
  <c r="B105" i="2"/>
  <c r="BQ105" i="2" s="1"/>
  <c r="V105" i="2" s="1"/>
  <c r="B104" i="2"/>
  <c r="BZ104" i="2" s="1"/>
  <c r="B103" i="2"/>
  <c r="BZ103" i="2" s="1"/>
  <c r="B102" i="2"/>
  <c r="BZ102" i="2" s="1"/>
  <c r="B101" i="2"/>
  <c r="BZ101" i="2" s="1"/>
  <c r="BZ100" i="2"/>
  <c r="BQ100" i="2"/>
  <c r="V100" i="2" s="1"/>
  <c r="B100" i="2"/>
  <c r="B99" i="2"/>
  <c r="BZ99" i="2" s="1"/>
  <c r="B98" i="2"/>
  <c r="BZ98" i="2" s="1"/>
  <c r="B97" i="2"/>
  <c r="BQ97" i="2" s="1"/>
  <c r="V97" i="2" s="1"/>
  <c r="BZ96" i="2"/>
  <c r="BQ96" i="2"/>
  <c r="V96" i="2" s="1"/>
  <c r="B96" i="2"/>
  <c r="BZ95" i="2"/>
  <c r="BQ95" i="2"/>
  <c r="V95" i="2" s="1"/>
  <c r="B95" i="2"/>
  <c r="B87" i="2"/>
  <c r="B86" i="2"/>
  <c r="C81" i="2"/>
  <c r="C80" i="2"/>
  <c r="C79" i="2"/>
  <c r="C78" i="2"/>
  <c r="C77" i="2"/>
  <c r="C76" i="2"/>
  <c r="C75" i="2"/>
  <c r="C74" i="2"/>
  <c r="D69" i="2"/>
  <c r="BS69" i="2" s="1"/>
  <c r="D68" i="2"/>
  <c r="CA68" i="2" s="1"/>
  <c r="CA67" i="2"/>
  <c r="D67" i="2"/>
  <c r="D66" i="2"/>
  <c r="CA66" i="2" s="1"/>
  <c r="D65" i="2"/>
  <c r="D64" i="2"/>
  <c r="CA64" i="2" s="1"/>
  <c r="M59" i="2"/>
  <c r="L59" i="2"/>
  <c r="K59" i="2"/>
  <c r="J59" i="2"/>
  <c r="I59" i="2"/>
  <c r="H59" i="2"/>
  <c r="G59" i="2"/>
  <c r="F59" i="2"/>
  <c r="E59" i="2"/>
  <c r="D59" i="2"/>
  <c r="CC58" i="2"/>
  <c r="CA58" i="2"/>
  <c r="BZ58" i="2"/>
  <c r="BT58" i="2"/>
  <c r="C58" i="2"/>
  <c r="CB58" i="2" s="1"/>
  <c r="C57" i="2"/>
  <c r="CC57" i="2" s="1"/>
  <c r="BT56" i="2"/>
  <c r="BR56" i="2"/>
  <c r="BQ56" i="2"/>
  <c r="C56" i="2"/>
  <c r="CB56" i="2" s="1"/>
  <c r="C55" i="2"/>
  <c r="BT55" i="2" s="1"/>
  <c r="CC54" i="2"/>
  <c r="CA54" i="2"/>
  <c r="BZ54" i="2"/>
  <c r="BT54" i="2"/>
  <c r="BR54" i="2"/>
  <c r="BQ54" i="2"/>
  <c r="C54" i="2"/>
  <c r="CB54" i="2" s="1"/>
  <c r="BT53" i="2"/>
  <c r="BS53" i="2"/>
  <c r="C53" i="2"/>
  <c r="CC53" i="2" s="1"/>
  <c r="C52" i="2"/>
  <c r="CB52" i="2" s="1"/>
  <c r="C51" i="2"/>
  <c r="C50" i="2"/>
  <c r="CB50" i="2" s="1"/>
  <c r="N47" i="2"/>
  <c r="M47" i="2"/>
  <c r="L47" i="2"/>
  <c r="K47" i="2"/>
  <c r="J47" i="2"/>
  <c r="I47" i="2"/>
  <c r="H47" i="2"/>
  <c r="G47" i="2"/>
  <c r="F47" i="2"/>
  <c r="E47" i="2"/>
  <c r="D47" i="2"/>
  <c r="C47" i="2"/>
  <c r="CC46" i="2"/>
  <c r="CB46" i="2"/>
  <c r="CA46" i="2"/>
  <c r="BZ46" i="2"/>
  <c r="BT46" i="2"/>
  <c r="BS46" i="2"/>
  <c r="BR46" i="2"/>
  <c r="BQ46" i="2"/>
  <c r="CB45" i="2"/>
  <c r="CA45" i="2"/>
  <c r="BZ45" i="2"/>
  <c r="BS45" i="2"/>
  <c r="BR45" i="2"/>
  <c r="BQ45" i="2"/>
  <c r="CB44" i="2"/>
  <c r="CA44" i="2"/>
  <c r="BZ44" i="2"/>
  <c r="BS44" i="2"/>
  <c r="BR44" i="2"/>
  <c r="BQ44" i="2"/>
  <c r="CB43" i="2"/>
  <c r="CA43" i="2"/>
  <c r="BZ43" i="2"/>
  <c r="BS43" i="2"/>
  <c r="BR43" i="2"/>
  <c r="BQ43" i="2"/>
  <c r="O43" i="2"/>
  <c r="CB42" i="2"/>
  <c r="CA42" i="2"/>
  <c r="BZ42" i="2"/>
  <c r="BS42" i="2"/>
  <c r="BR42" i="2"/>
  <c r="BQ42" i="2"/>
  <c r="N41" i="2"/>
  <c r="M41" i="2"/>
  <c r="L41" i="2"/>
  <c r="K41" i="2"/>
  <c r="J41" i="2"/>
  <c r="I41" i="2"/>
  <c r="H41" i="2"/>
  <c r="G41" i="2"/>
  <c r="F41" i="2"/>
  <c r="E41" i="2"/>
  <c r="D41" i="2"/>
  <c r="C41" i="2"/>
  <c r="CC40" i="2"/>
  <c r="CB40" i="2"/>
  <c r="CA40" i="2"/>
  <c r="BZ40" i="2"/>
  <c r="BT40" i="2"/>
  <c r="BS40" i="2"/>
  <c r="BR40" i="2"/>
  <c r="BQ40" i="2"/>
  <c r="CC39" i="2"/>
  <c r="CB39" i="2"/>
  <c r="CA39" i="2"/>
  <c r="BZ39" i="2"/>
  <c r="BT39" i="2"/>
  <c r="BS39" i="2"/>
  <c r="BR39" i="2"/>
  <c r="BQ39" i="2"/>
  <c r="O39" i="2" s="1"/>
  <c r="CC38" i="2"/>
  <c r="CB38" i="2"/>
  <c r="CA38" i="2"/>
  <c r="BZ38" i="2"/>
  <c r="BT38" i="2"/>
  <c r="BS38" i="2"/>
  <c r="BR38" i="2"/>
  <c r="BQ38" i="2"/>
  <c r="C35" i="2"/>
  <c r="CC35" i="2" s="1"/>
  <c r="CG34" i="2"/>
  <c r="CF34" i="2"/>
  <c r="CD34" i="2"/>
  <c r="CB34" i="2"/>
  <c r="CA34" i="2"/>
  <c r="BZ34" i="2"/>
  <c r="BW34" i="2"/>
  <c r="BU34" i="2"/>
  <c r="BQ34" i="2"/>
  <c r="C34" i="2"/>
  <c r="CC34" i="2" s="1"/>
  <c r="C33" i="2"/>
  <c r="CC33" i="2" s="1"/>
  <c r="CG32" i="2"/>
  <c r="CF32" i="2"/>
  <c r="CD32" i="2"/>
  <c r="CB32" i="2"/>
  <c r="C32" i="2"/>
  <c r="CC32" i="2" s="1"/>
  <c r="C31" i="2"/>
  <c r="CC31" i="2" s="1"/>
  <c r="C30" i="2"/>
  <c r="CC30" i="2" s="1"/>
  <c r="CG29" i="2"/>
  <c r="CF29" i="2"/>
  <c r="CD29" i="2"/>
  <c r="CB29" i="2"/>
  <c r="CA29" i="2"/>
  <c r="BZ29" i="2"/>
  <c r="BW29" i="2"/>
  <c r="BU29" i="2"/>
  <c r="BQ29" i="2"/>
  <c r="C29" i="2"/>
  <c r="CC29" i="2" s="1"/>
  <c r="C28" i="2"/>
  <c r="BU28" i="2" s="1"/>
  <c r="C27" i="2"/>
  <c r="CF27" i="2" s="1"/>
  <c r="C26" i="2"/>
  <c r="CG26" i="2" s="1"/>
  <c r="C25" i="2"/>
  <c r="BX25" i="2" s="1"/>
  <c r="CG24" i="2"/>
  <c r="CE24" i="2"/>
  <c r="CD24" i="2"/>
  <c r="CC24" i="2"/>
  <c r="CA24" i="2"/>
  <c r="C24" i="2"/>
  <c r="CF24" i="2" s="1"/>
  <c r="C23" i="2"/>
  <c r="CC23" i="2" s="1"/>
  <c r="CG22" i="2"/>
  <c r="CD22" i="2"/>
  <c r="CC22" i="2"/>
  <c r="CB22" i="2"/>
  <c r="BX22" i="2"/>
  <c r="BU22" i="2"/>
  <c r="BS22" i="2"/>
  <c r="BQ22" i="2"/>
  <c r="C22" i="2"/>
  <c r="CF22" i="2" s="1"/>
  <c r="C21" i="2"/>
  <c r="CB21" i="2" s="1"/>
  <c r="C20" i="2"/>
  <c r="C19" i="2"/>
  <c r="CG19" i="2" s="1"/>
  <c r="C18" i="2"/>
  <c r="C17" i="2"/>
  <c r="CF17" i="2" s="1"/>
  <c r="CG16" i="2"/>
  <c r="BZ16" i="2"/>
  <c r="BT16" i="2"/>
  <c r="BS16" i="2"/>
  <c r="C16" i="2"/>
  <c r="CF16" i="2" s="1"/>
  <c r="C15" i="2"/>
  <c r="CF15" i="2" s="1"/>
  <c r="C14" i="2"/>
  <c r="CB14" i="2" s="1"/>
  <c r="CG13" i="2"/>
  <c r="CD13" i="2"/>
  <c r="CC13" i="2"/>
  <c r="CB13" i="2"/>
  <c r="C13" i="2"/>
  <c r="CF13" i="2" s="1"/>
  <c r="C12" i="2"/>
  <c r="CG12" i="2" s="1"/>
  <c r="CG11" i="2"/>
  <c r="CD11" i="2"/>
  <c r="CC11" i="2"/>
  <c r="CB11" i="2"/>
  <c r="BX11" i="2"/>
  <c r="BW11" i="2"/>
  <c r="BU11" i="2"/>
  <c r="BS11" i="2"/>
  <c r="C11" i="2"/>
  <c r="CF11" i="2" s="1"/>
  <c r="C10" i="2"/>
  <c r="CG10" i="2" s="1"/>
  <c r="A5" i="2"/>
  <c r="A4" i="2"/>
  <c r="A3" i="2"/>
  <c r="A2" i="2"/>
  <c r="BQ103" i="2" l="1"/>
  <c r="V103" i="2" s="1"/>
  <c r="BX17" i="2"/>
  <c r="BR23" i="2"/>
  <c r="BR25" i="2"/>
  <c r="CB27" i="2"/>
  <c r="BZ31" i="2"/>
  <c r="BR33" i="2"/>
  <c r="CA50" i="2"/>
  <c r="BQ98" i="2"/>
  <c r="V98" i="2" s="1"/>
  <c r="T11" i="3"/>
  <c r="T31" i="3"/>
  <c r="BQ50" i="2"/>
  <c r="BR50" i="2"/>
  <c r="BT69" i="2"/>
  <c r="BZ97" i="2"/>
  <c r="BQ104" i="2"/>
  <c r="V104" i="2" s="1"/>
  <c r="A150" i="3"/>
  <c r="BQ15" i="2"/>
  <c r="BS15" i="2"/>
  <c r="CB17" i="2"/>
  <c r="BS23" i="2"/>
  <c r="BS25" i="2"/>
  <c r="CC27" i="2"/>
  <c r="CA31" i="2"/>
  <c r="BT33" i="2"/>
  <c r="CC50" i="2"/>
  <c r="C118" i="2"/>
  <c r="T27" i="3"/>
  <c r="BU17" i="2"/>
  <c r="BT50" i="2"/>
  <c r="BW31" i="2"/>
  <c r="BW25" i="2"/>
  <c r="BX23" i="2"/>
  <c r="BS10" i="2"/>
  <c r="BZ12" i="2"/>
  <c r="CB15" i="2"/>
  <c r="CE23" i="2"/>
  <c r="CE25" i="2"/>
  <c r="BT28" i="2"/>
  <c r="BT30" i="2"/>
  <c r="CG31" i="2"/>
  <c r="CA33" i="2"/>
  <c r="BT35" i="2"/>
  <c r="BR52" i="2"/>
  <c r="BZ56" i="2"/>
  <c r="BZ106" i="2"/>
  <c r="BU31" i="2"/>
  <c r="BZ50" i="2"/>
  <c r="CF31" i="2"/>
  <c r="CB12" i="2"/>
  <c r="BT52" i="2"/>
  <c r="T35" i="3"/>
  <c r="T17" i="3"/>
  <c r="BQ27" i="2"/>
  <c r="BU15" i="2"/>
  <c r="CB31" i="2"/>
  <c r="BU33" i="2"/>
  <c r="BS12" i="2"/>
  <c r="BQ10" i="2"/>
  <c r="CG17" i="2"/>
  <c r="CC25" i="2"/>
  <c r="BR30" i="2"/>
  <c r="BR35" i="2"/>
  <c r="BQ107" i="2"/>
  <c r="V107" i="2" s="1"/>
  <c r="T13" i="3"/>
  <c r="BU27" i="2"/>
  <c r="BT31" i="2"/>
  <c r="CC17" i="2"/>
  <c r="CD27" i="2"/>
  <c r="BT12" i="2"/>
  <c r="BU35" i="2"/>
  <c r="CD15" i="2"/>
  <c r="BQ24" i="2"/>
  <c r="CB28" i="2"/>
  <c r="BQ32" i="2"/>
  <c r="CD10" i="2"/>
  <c r="BQ13" i="2"/>
  <c r="BT24" i="2"/>
  <c r="BX26" i="2"/>
  <c r="CF28" i="2"/>
  <c r="CA30" i="2"/>
  <c r="BT32" i="2"/>
  <c r="CG33" i="2"/>
  <c r="CA35" i="2"/>
  <c r="O45" i="2"/>
  <c r="CC52" i="2"/>
  <c r="BS57" i="2"/>
  <c r="BS64" i="2"/>
  <c r="BQ101" i="2"/>
  <c r="V101" i="2" s="1"/>
  <c r="T22" i="3"/>
  <c r="BW27" i="2"/>
  <c r="BW23" i="2"/>
  <c r="CD17" i="2"/>
  <c r="CD31" i="2"/>
  <c r="BQ99" i="2"/>
  <c r="V99" i="2" s="1"/>
  <c r="BX15" i="2"/>
  <c r="BZ33" i="2"/>
  <c r="BQ52" i="2"/>
  <c r="C119" i="2"/>
  <c r="BU30" i="2"/>
  <c r="BR24" i="2"/>
  <c r="BZ30" i="2"/>
  <c r="CF10" i="2"/>
  <c r="BS13" i="2"/>
  <c r="BU24" i="2"/>
  <c r="BZ26" i="2"/>
  <c r="CB30" i="2"/>
  <c r="BU32" i="2"/>
  <c r="CB35" i="2"/>
  <c r="BT57" i="2"/>
  <c r="BQ31" i="2"/>
  <c r="BS17" i="2"/>
  <c r="BW17" i="2"/>
  <c r="BX27" i="2"/>
  <c r="BQ33" i="2"/>
  <c r="CA69" i="2"/>
  <c r="N56" i="3"/>
  <c r="BU10" i="2"/>
  <c r="CB33" i="2"/>
  <c r="CD33" i="2"/>
  <c r="BZ10" i="2"/>
  <c r="CD28" i="2"/>
  <c r="BZ35" i="2"/>
  <c r="CA52" i="2"/>
  <c r="BV24" i="2"/>
  <c r="CB26" i="2"/>
  <c r="CD30" i="2"/>
  <c r="BW32" i="2"/>
  <c r="CD35" i="2"/>
  <c r="T15" i="3"/>
  <c r="BQ17" i="2"/>
  <c r="BS27" i="2"/>
  <c r="BR31" i="2"/>
  <c r="O46" i="2"/>
  <c r="BW15" i="2"/>
  <c r="BQ30" i="2"/>
  <c r="BW33" i="2"/>
  <c r="BQ35" i="2"/>
  <c r="CC15" i="2"/>
  <c r="CA56" i="2"/>
  <c r="BX10" i="2"/>
  <c r="BS26" i="2"/>
  <c r="BW30" i="2"/>
  <c r="BW35" i="2"/>
  <c r="BZ52" i="2"/>
  <c r="BR32" i="2"/>
  <c r="BW13" i="2"/>
  <c r="BX24" i="2"/>
  <c r="CF26" i="2"/>
  <c r="BR29" i="2"/>
  <c r="CF30" i="2"/>
  <c r="BZ32" i="2"/>
  <c r="BR34" i="2"/>
  <c r="CF35" i="2"/>
  <c r="O42" i="2"/>
  <c r="BQ58" i="2"/>
  <c r="BQ102" i="2"/>
  <c r="V102" i="2" s="1"/>
  <c r="C115" i="2"/>
  <c r="C120" i="2" s="1"/>
  <c r="T12" i="3"/>
  <c r="CG27" i="2"/>
  <c r="CC56" i="2"/>
  <c r="CG15" i="2"/>
  <c r="BT26" i="2"/>
  <c r="CF33" i="2"/>
  <c r="BU13" i="2"/>
  <c r="BQ11" i="2"/>
  <c r="BX13" i="2"/>
  <c r="CB16" i="2"/>
  <c r="BW22" i="2"/>
  <c r="BZ24" i="2"/>
  <c r="BT29" i="2"/>
  <c r="CG30" i="2"/>
  <c r="CA32" i="2"/>
  <c r="BT34" i="2"/>
  <c r="CG35" i="2"/>
  <c r="O40" i="2"/>
  <c r="BR58" i="2"/>
  <c r="B139" i="3"/>
  <c r="T33" i="3"/>
  <c r="T29" i="3"/>
  <c r="T23" i="3"/>
  <c r="T10" i="3"/>
  <c r="N55" i="3"/>
  <c r="T28" i="3"/>
  <c r="T32" i="3"/>
  <c r="T16" i="3"/>
  <c r="T14" i="3"/>
  <c r="N53" i="3"/>
  <c r="B150" i="3"/>
  <c r="T24" i="3"/>
  <c r="T25" i="3"/>
  <c r="T21" i="3"/>
  <c r="T20" i="3"/>
  <c r="T19" i="3"/>
  <c r="T18" i="3"/>
  <c r="V64" i="3"/>
  <c r="N57" i="3"/>
  <c r="N51" i="3"/>
  <c r="N52" i="2"/>
  <c r="BU14" i="2"/>
  <c r="CF18" i="2"/>
  <c r="CA18" i="2"/>
  <c r="BU18" i="2"/>
  <c r="BQ18" i="2"/>
  <c r="CB18" i="2"/>
  <c r="BT19" i="2"/>
  <c r="CF20" i="2"/>
  <c r="CA20" i="2"/>
  <c r="BU20" i="2"/>
  <c r="BQ20" i="2"/>
  <c r="CB20" i="2"/>
  <c r="BU21" i="2"/>
  <c r="BZ51" i="2"/>
  <c r="BQ51" i="2"/>
  <c r="CB51" i="2"/>
  <c r="BR51" i="2"/>
  <c r="CA51" i="2"/>
  <c r="CC65" i="2"/>
  <c r="BU65" i="2"/>
  <c r="BQ65" i="2"/>
  <c r="V65" i="2" s="1"/>
  <c r="CD65" i="2"/>
  <c r="BZ65" i="2"/>
  <c r="BR65" i="2"/>
  <c r="CB65" i="2"/>
  <c r="CB66" i="2"/>
  <c r="BX14" i="2"/>
  <c r="CF14" i="2"/>
  <c r="BW18" i="2"/>
  <c r="CC19" i="2"/>
  <c r="BW20" i="2"/>
  <c r="BX21" i="2"/>
  <c r="CF21" i="2"/>
  <c r="CC51" i="2"/>
  <c r="BS65" i="2"/>
  <c r="CC67" i="2"/>
  <c r="BU67" i="2"/>
  <c r="BQ67" i="2"/>
  <c r="CD67" i="2"/>
  <c r="BZ67" i="2"/>
  <c r="BR67" i="2"/>
  <c r="CB67" i="2"/>
  <c r="CC68" i="2"/>
  <c r="BU68" i="2"/>
  <c r="BQ68" i="2"/>
  <c r="CD68" i="2"/>
  <c r="BZ68" i="2"/>
  <c r="BR68" i="2"/>
  <c r="BT68" i="2"/>
  <c r="CB68" i="2"/>
  <c r="CC12" i="2"/>
  <c r="BW12" i="2"/>
  <c r="BQ12" i="2"/>
  <c r="BU12" i="2"/>
  <c r="CD12" i="2"/>
  <c r="BS14" i="2"/>
  <c r="BU16" i="2"/>
  <c r="CD16" i="2"/>
  <c r="BR18" i="2"/>
  <c r="BX18" i="2"/>
  <c r="BR19" i="2"/>
  <c r="BX19" i="2"/>
  <c r="CD19" i="2"/>
  <c r="BR20" i="2"/>
  <c r="CD20" i="2"/>
  <c r="BS21" i="2"/>
  <c r="BZ21" i="2"/>
  <c r="CG21" i="2"/>
  <c r="CD23" i="2"/>
  <c r="BZ23" i="2"/>
  <c r="BU23" i="2"/>
  <c r="BQ23" i="2"/>
  <c r="CA23" i="2"/>
  <c r="CD25" i="2"/>
  <c r="BZ25" i="2"/>
  <c r="BU25" i="2"/>
  <c r="BQ25" i="2"/>
  <c r="BT25" i="2"/>
  <c r="T27" i="2"/>
  <c r="A150" i="2"/>
  <c r="CC10" i="2"/>
  <c r="BW10" i="2"/>
  <c r="BT10" i="2"/>
  <c r="CB10" i="2"/>
  <c r="BX12" i="2"/>
  <c r="CF12" i="2"/>
  <c r="BT14" i="2"/>
  <c r="BX16" i="2"/>
  <c r="BS18" i="2"/>
  <c r="BZ18" i="2"/>
  <c r="CG18" i="2"/>
  <c r="BS19" i="2"/>
  <c r="BZ19" i="2"/>
  <c r="BS20" i="2"/>
  <c r="BZ20" i="2"/>
  <c r="CG20" i="2"/>
  <c r="BT21" i="2"/>
  <c r="BV23" i="2"/>
  <c r="CB23" i="2"/>
  <c r="CG23" i="2"/>
  <c r="BV25" i="2"/>
  <c r="CB25" i="2"/>
  <c r="CG25" i="2"/>
  <c r="CC28" i="2"/>
  <c r="BW28" i="2"/>
  <c r="BQ28" i="2"/>
  <c r="CG28" i="2"/>
  <c r="BZ28" i="2"/>
  <c r="BS28" i="2"/>
  <c r="BX28" i="2"/>
  <c r="O44" i="2"/>
  <c r="BT51" i="2"/>
  <c r="CC64" i="2"/>
  <c r="BU64" i="2"/>
  <c r="BQ64" i="2"/>
  <c r="CD64" i="2"/>
  <c r="BZ64" i="2"/>
  <c r="BR64" i="2"/>
  <c r="BT64" i="2"/>
  <c r="CB64" i="2"/>
  <c r="CA65" i="2"/>
  <c r="BT67" i="2"/>
  <c r="BS68" i="2"/>
  <c r="CC14" i="2"/>
  <c r="BW14" i="2"/>
  <c r="BQ14" i="2"/>
  <c r="CD14" i="2"/>
  <c r="BT18" i="2"/>
  <c r="CF19" i="2"/>
  <c r="CA19" i="2"/>
  <c r="BU19" i="2"/>
  <c r="BQ19" i="2"/>
  <c r="CB19" i="2"/>
  <c r="BT20" i="2"/>
  <c r="CC21" i="2"/>
  <c r="BW21" i="2"/>
  <c r="BQ21" i="2"/>
  <c r="CD21" i="2"/>
  <c r="BZ55" i="2"/>
  <c r="BQ55" i="2"/>
  <c r="CB55" i="2"/>
  <c r="BR55" i="2"/>
  <c r="CA55" i="2"/>
  <c r="C59" i="2"/>
  <c r="CC66" i="2"/>
  <c r="BU66" i="2"/>
  <c r="BQ66" i="2"/>
  <c r="CD66" i="2"/>
  <c r="BZ66" i="2"/>
  <c r="BR66" i="2"/>
  <c r="BT66" i="2"/>
  <c r="CC18" i="2"/>
  <c r="BW19" i="2"/>
  <c r="CC20" i="2"/>
  <c r="CC55" i="2"/>
  <c r="BZ14" i="2"/>
  <c r="CG14" i="2"/>
  <c r="CC16" i="2"/>
  <c r="BW16" i="2"/>
  <c r="BQ16" i="2"/>
  <c r="CD18" i="2"/>
  <c r="BX20" i="2"/>
  <c r="BT23" i="2"/>
  <c r="CF23" i="2"/>
  <c r="CA25" i="2"/>
  <c r="CF25" i="2"/>
  <c r="BS51" i="2"/>
  <c r="BZ53" i="2"/>
  <c r="BQ53" i="2"/>
  <c r="CB53" i="2"/>
  <c r="BR53" i="2"/>
  <c r="CA53" i="2"/>
  <c r="BS55" i="2"/>
  <c r="BZ57" i="2"/>
  <c r="BQ57" i="2"/>
  <c r="CB57" i="2"/>
  <c r="BR57" i="2"/>
  <c r="CA57" i="2"/>
  <c r="BT65" i="2"/>
  <c r="BS66" i="2"/>
  <c r="BS67" i="2"/>
  <c r="CC69" i="2"/>
  <c r="BU69" i="2"/>
  <c r="BQ69" i="2"/>
  <c r="CD69" i="2"/>
  <c r="BZ69" i="2"/>
  <c r="BR69" i="2"/>
  <c r="CB69" i="2"/>
  <c r="BT11" i="2"/>
  <c r="T11" i="2" s="1"/>
  <c r="BZ11" i="2"/>
  <c r="BT13" i="2"/>
  <c r="BZ13" i="2"/>
  <c r="BT15" i="2"/>
  <c r="BZ15" i="2"/>
  <c r="BT17" i="2"/>
  <c r="T17" i="2" s="1"/>
  <c r="BZ17" i="2"/>
  <c r="BT22" i="2"/>
  <c r="T22" i="2" s="1"/>
  <c r="BZ22" i="2"/>
  <c r="BS24" i="2"/>
  <c r="BW24" i="2"/>
  <c r="CB24" i="2"/>
  <c r="CC26" i="2"/>
  <c r="BW26" i="2"/>
  <c r="BQ26" i="2"/>
  <c r="BU26" i="2"/>
  <c r="CD26" i="2"/>
  <c r="O38" i="2"/>
  <c r="E120" i="2"/>
  <c r="B110" i="2"/>
  <c r="BT27" i="2"/>
  <c r="BZ27" i="2"/>
  <c r="BS29" i="2"/>
  <c r="BX29" i="2"/>
  <c r="BS30" i="2"/>
  <c r="BX30" i="2"/>
  <c r="BS31" i="2"/>
  <c r="BX31" i="2"/>
  <c r="T31" i="2" s="1"/>
  <c r="BS32" i="2"/>
  <c r="BX32" i="2"/>
  <c r="BS33" i="2"/>
  <c r="T33" i="2" s="1"/>
  <c r="BX33" i="2"/>
  <c r="BS34" i="2"/>
  <c r="BX34" i="2"/>
  <c r="BS35" i="2"/>
  <c r="BX35" i="2"/>
  <c r="BS50" i="2"/>
  <c r="BS52" i="2"/>
  <c r="BS54" i="2"/>
  <c r="N54" i="2" s="1"/>
  <c r="BS56" i="2"/>
  <c r="N56" i="2" s="1"/>
  <c r="BS58" i="2"/>
  <c r="T32" i="2" l="1"/>
  <c r="T15" i="2"/>
  <c r="N50" i="2"/>
  <c r="N58" i="2"/>
  <c r="B150" i="2"/>
  <c r="T35" i="2"/>
  <c r="T13" i="2"/>
  <c r="V66" i="2"/>
  <c r="V69" i="2"/>
  <c r="T10" i="2"/>
  <c r="V67" i="2"/>
  <c r="N53" i="2"/>
  <c r="T18" i="2"/>
  <c r="T29" i="2"/>
  <c r="T28" i="2"/>
  <c r="T34" i="2"/>
  <c r="T30" i="2"/>
  <c r="T24" i="2"/>
  <c r="N57" i="2"/>
  <c r="T16" i="2"/>
  <c r="N55" i="2"/>
  <c r="T19" i="2"/>
  <c r="T23" i="2"/>
  <c r="V68" i="2"/>
  <c r="V64" i="2"/>
  <c r="T14" i="2"/>
  <c r="B139" i="2"/>
  <c r="T26" i="2"/>
  <c r="T21" i="2"/>
  <c r="T25" i="2"/>
  <c r="T12" i="2"/>
  <c r="N51" i="2"/>
  <c r="T20" i="2"/>
  <c r="I81" i="1" l="1"/>
  <c r="H81" i="1"/>
  <c r="G81" i="1"/>
  <c r="F81" i="1"/>
  <c r="E81" i="1"/>
  <c r="D81" i="1"/>
  <c r="I80" i="1"/>
  <c r="H80" i="1"/>
  <c r="G80" i="1"/>
  <c r="F80" i="1"/>
  <c r="E80" i="1"/>
  <c r="D80" i="1"/>
  <c r="I79" i="1"/>
  <c r="H79" i="1"/>
  <c r="G79" i="1"/>
  <c r="F79" i="1"/>
  <c r="E79" i="1"/>
  <c r="D79" i="1"/>
  <c r="I78" i="1"/>
  <c r="H78" i="1"/>
  <c r="G78" i="1"/>
  <c r="F78" i="1"/>
  <c r="E78" i="1"/>
  <c r="D78" i="1"/>
  <c r="I77" i="1"/>
  <c r="H77" i="1"/>
  <c r="G77" i="1"/>
  <c r="F77" i="1"/>
  <c r="E77" i="1"/>
  <c r="D77" i="1"/>
  <c r="I76" i="1"/>
  <c r="H76" i="1"/>
  <c r="G76" i="1"/>
  <c r="F76" i="1"/>
  <c r="E76" i="1"/>
  <c r="D76" i="1"/>
  <c r="I75" i="1"/>
  <c r="H75" i="1"/>
  <c r="G75" i="1"/>
  <c r="F75" i="1"/>
  <c r="E75" i="1"/>
  <c r="D75" i="1"/>
  <c r="I74" i="1"/>
  <c r="H74" i="1"/>
  <c r="G74" i="1"/>
  <c r="F74" i="1"/>
  <c r="E74" i="1"/>
  <c r="D74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U68" i="1"/>
  <c r="T68" i="1"/>
  <c r="S68" i="1"/>
  <c r="R68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U67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U66" i="1"/>
  <c r="T66" i="1"/>
  <c r="S66" i="1"/>
  <c r="R66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C69" i="1"/>
  <c r="C68" i="1"/>
  <c r="C67" i="1"/>
  <c r="C66" i="1"/>
  <c r="C65" i="1"/>
  <c r="C64" i="1"/>
  <c r="M58" i="1"/>
  <c r="L58" i="1"/>
  <c r="K58" i="1"/>
  <c r="J58" i="1"/>
  <c r="I58" i="1"/>
  <c r="H58" i="1"/>
  <c r="M57" i="1"/>
  <c r="L57" i="1"/>
  <c r="K57" i="1"/>
  <c r="J57" i="1"/>
  <c r="I57" i="1"/>
  <c r="H57" i="1"/>
  <c r="M56" i="1"/>
  <c r="L56" i="1"/>
  <c r="K56" i="1"/>
  <c r="J56" i="1"/>
  <c r="I56" i="1"/>
  <c r="H56" i="1"/>
  <c r="M55" i="1"/>
  <c r="L55" i="1"/>
  <c r="K55" i="1"/>
  <c r="J55" i="1"/>
  <c r="I55" i="1"/>
  <c r="H55" i="1"/>
  <c r="M54" i="1"/>
  <c r="L54" i="1"/>
  <c r="K54" i="1"/>
  <c r="J54" i="1"/>
  <c r="I54" i="1"/>
  <c r="H54" i="1"/>
  <c r="M53" i="1"/>
  <c r="L53" i="1"/>
  <c r="K53" i="1"/>
  <c r="J53" i="1"/>
  <c r="I53" i="1"/>
  <c r="H53" i="1"/>
  <c r="M52" i="1"/>
  <c r="L52" i="1"/>
  <c r="K52" i="1"/>
  <c r="J52" i="1"/>
  <c r="I52" i="1"/>
  <c r="H52" i="1"/>
  <c r="M51" i="1"/>
  <c r="L51" i="1"/>
  <c r="K51" i="1"/>
  <c r="J51" i="1"/>
  <c r="I51" i="1"/>
  <c r="H51" i="1"/>
  <c r="M50" i="1"/>
  <c r="L50" i="1"/>
  <c r="K50" i="1"/>
  <c r="J50" i="1"/>
  <c r="I50" i="1"/>
  <c r="H50" i="1"/>
  <c r="G58" i="1"/>
  <c r="G57" i="1"/>
  <c r="F58" i="1"/>
  <c r="E58" i="1"/>
  <c r="D58" i="1"/>
  <c r="F57" i="1"/>
  <c r="E57" i="1"/>
  <c r="D57" i="1"/>
  <c r="F56" i="1"/>
  <c r="E56" i="1"/>
  <c r="D56" i="1"/>
  <c r="F55" i="1"/>
  <c r="E55" i="1"/>
  <c r="D55" i="1"/>
  <c r="F54" i="1"/>
  <c r="E54" i="1"/>
  <c r="D54" i="1"/>
  <c r="F53" i="1"/>
  <c r="E53" i="1"/>
  <c r="D53" i="1"/>
  <c r="F52" i="1"/>
  <c r="E52" i="1"/>
  <c r="D52" i="1"/>
  <c r="F51" i="1"/>
  <c r="E51" i="1"/>
  <c r="D51" i="1"/>
  <c r="F50" i="1"/>
  <c r="E50" i="1"/>
  <c r="D50" i="1"/>
  <c r="D10" i="1"/>
  <c r="C10" i="1" s="1"/>
  <c r="CF10" i="1" s="1"/>
  <c r="A139" i="1"/>
  <c r="S120" i="1"/>
  <c r="R120" i="1"/>
  <c r="Q120" i="1"/>
  <c r="P120" i="1"/>
  <c r="O120" i="1"/>
  <c r="N120" i="1"/>
  <c r="M120" i="1"/>
  <c r="L120" i="1"/>
  <c r="K120" i="1"/>
  <c r="J120" i="1"/>
  <c r="I120" i="1"/>
  <c r="H120" i="1"/>
  <c r="G120" i="1"/>
  <c r="F120" i="1"/>
  <c r="B120" i="1"/>
  <c r="E119" i="1"/>
  <c r="C119" i="1" s="1"/>
  <c r="D119" i="1"/>
  <c r="E118" i="1"/>
  <c r="D118" i="1"/>
  <c r="E117" i="1"/>
  <c r="D117" i="1"/>
  <c r="E116" i="1"/>
  <c r="D116" i="1"/>
  <c r="C116" i="1" s="1"/>
  <c r="E115" i="1"/>
  <c r="D115" i="1"/>
  <c r="U110" i="1"/>
  <c r="T110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C110" i="1"/>
  <c r="B110" i="1" s="1"/>
  <c r="B109" i="1"/>
  <c r="BQ108" i="1"/>
  <c r="V108" i="1" s="1"/>
  <c r="B108" i="1"/>
  <c r="BZ108" i="1" s="1"/>
  <c r="B107" i="1"/>
  <c r="BZ107" i="1" s="1"/>
  <c r="B106" i="1"/>
  <c r="BZ106" i="1" s="1"/>
  <c r="B105" i="1"/>
  <c r="BZ105" i="1" s="1"/>
  <c r="B104" i="1"/>
  <c r="BZ104" i="1" s="1"/>
  <c r="B103" i="1"/>
  <c r="BZ103" i="1" s="1"/>
  <c r="B102" i="1"/>
  <c r="BZ102" i="1" s="1"/>
  <c r="B101" i="1"/>
  <c r="BZ101" i="1" s="1"/>
  <c r="BQ100" i="1"/>
  <c r="V100" i="1" s="1"/>
  <c r="B100" i="1"/>
  <c r="BZ100" i="1" s="1"/>
  <c r="B99" i="1"/>
  <c r="BZ99" i="1" s="1"/>
  <c r="B98" i="1"/>
  <c r="BZ98" i="1" s="1"/>
  <c r="B97" i="1"/>
  <c r="BZ97" i="1" s="1"/>
  <c r="B96" i="1"/>
  <c r="BZ96" i="1" s="1"/>
  <c r="B95" i="1"/>
  <c r="BZ95" i="1" s="1"/>
  <c r="B87" i="1"/>
  <c r="B86" i="1"/>
  <c r="N47" i="1"/>
  <c r="M47" i="1"/>
  <c r="L47" i="1"/>
  <c r="K47" i="1"/>
  <c r="J47" i="1"/>
  <c r="I47" i="1"/>
  <c r="H47" i="1"/>
  <c r="G47" i="1"/>
  <c r="F47" i="1"/>
  <c r="E47" i="1"/>
  <c r="D47" i="1"/>
  <c r="C47" i="1"/>
  <c r="CC46" i="1"/>
  <c r="CB46" i="1"/>
  <c r="CA46" i="1"/>
  <c r="BZ46" i="1"/>
  <c r="BT46" i="1"/>
  <c r="BS46" i="1"/>
  <c r="BR46" i="1"/>
  <c r="BQ46" i="1"/>
  <c r="CB45" i="1"/>
  <c r="CA45" i="1"/>
  <c r="BZ45" i="1"/>
  <c r="BS45" i="1"/>
  <c r="BR45" i="1"/>
  <c r="BQ45" i="1"/>
  <c r="O45" i="1"/>
  <c r="CB44" i="1"/>
  <c r="CA44" i="1"/>
  <c r="BZ44" i="1"/>
  <c r="BS44" i="1"/>
  <c r="BR44" i="1"/>
  <c r="BQ44" i="1"/>
  <c r="CB43" i="1"/>
  <c r="CA43" i="1"/>
  <c r="BZ43" i="1"/>
  <c r="BS43" i="1"/>
  <c r="BR43" i="1"/>
  <c r="BQ43" i="1"/>
  <c r="CB42" i="1"/>
  <c r="CA42" i="1"/>
  <c r="BZ42" i="1"/>
  <c r="BS42" i="1"/>
  <c r="BR42" i="1"/>
  <c r="BQ42" i="1"/>
  <c r="N41" i="1"/>
  <c r="M41" i="1"/>
  <c r="L41" i="1"/>
  <c r="K41" i="1"/>
  <c r="J41" i="1"/>
  <c r="I41" i="1"/>
  <c r="H41" i="1"/>
  <c r="G41" i="1"/>
  <c r="F41" i="1"/>
  <c r="E41" i="1"/>
  <c r="D41" i="1"/>
  <c r="C41" i="1"/>
  <c r="CC40" i="1"/>
  <c r="CB40" i="1"/>
  <c r="CA40" i="1"/>
  <c r="BZ40" i="1"/>
  <c r="BT40" i="1"/>
  <c r="BS40" i="1"/>
  <c r="BR40" i="1"/>
  <c r="BQ40" i="1"/>
  <c r="CC39" i="1"/>
  <c r="CB39" i="1"/>
  <c r="CA39" i="1"/>
  <c r="BZ39" i="1"/>
  <c r="BT39" i="1"/>
  <c r="BS39" i="1"/>
  <c r="O39" i="1" s="1"/>
  <c r="BR39" i="1"/>
  <c r="BQ39" i="1"/>
  <c r="CC38" i="1"/>
  <c r="CB38" i="1"/>
  <c r="CA38" i="1"/>
  <c r="BZ38" i="1"/>
  <c r="BT38" i="1"/>
  <c r="O38" i="1" s="1"/>
  <c r="BS38" i="1"/>
  <c r="BR38" i="1"/>
  <c r="BQ38" i="1"/>
  <c r="C35" i="1"/>
  <c r="C34" i="1"/>
  <c r="C33" i="1"/>
  <c r="CC33" i="1" s="1"/>
  <c r="C32" i="1"/>
  <c r="C31" i="1"/>
  <c r="C30" i="1"/>
  <c r="CB30" i="1" s="1"/>
  <c r="C29" i="1"/>
  <c r="CB29" i="1" s="1"/>
  <c r="CG28" i="1"/>
  <c r="CD28" i="1"/>
  <c r="CC28" i="1"/>
  <c r="CB28" i="1"/>
  <c r="BX28" i="1"/>
  <c r="BW28" i="1"/>
  <c r="BU28" i="1"/>
  <c r="BQ28" i="1"/>
  <c r="C28" i="1"/>
  <c r="CF28" i="1" s="1"/>
  <c r="C27" i="1"/>
  <c r="CB27" i="1" s="1"/>
  <c r="C26" i="1"/>
  <c r="CG25" i="1"/>
  <c r="CE25" i="1"/>
  <c r="CB25" i="1"/>
  <c r="C25" i="1"/>
  <c r="BX25" i="1" s="1"/>
  <c r="C24" i="1"/>
  <c r="BZ24" i="1" s="1"/>
  <c r="CG23" i="1"/>
  <c r="CE23" i="1"/>
  <c r="CB23" i="1"/>
  <c r="C23" i="1"/>
  <c r="BX23" i="1" s="1"/>
  <c r="CC22" i="1"/>
  <c r="BX22" i="1"/>
  <c r="BW22" i="1"/>
  <c r="BS22" i="1"/>
  <c r="BQ22" i="1"/>
  <c r="C22" i="1"/>
  <c r="CF22" i="1" s="1"/>
  <c r="CG21" i="1"/>
  <c r="CF21" i="1"/>
  <c r="CB21" i="1"/>
  <c r="BZ21" i="1"/>
  <c r="BX21" i="1"/>
  <c r="BT21" i="1"/>
  <c r="C21" i="1"/>
  <c r="BS21" i="1" s="1"/>
  <c r="BX20" i="1"/>
  <c r="BS20" i="1"/>
  <c r="BR20" i="1"/>
  <c r="C20" i="1"/>
  <c r="CG20" i="1" s="1"/>
  <c r="CG19" i="1"/>
  <c r="CD19" i="1"/>
  <c r="BZ19" i="1"/>
  <c r="BS19" i="1"/>
  <c r="C19" i="1"/>
  <c r="CC19" i="1" s="1"/>
  <c r="C18" i="1"/>
  <c r="CG18" i="1" s="1"/>
  <c r="CB17" i="1"/>
  <c r="BW17" i="1"/>
  <c r="BS17" i="1"/>
  <c r="BQ17" i="1"/>
  <c r="C17" i="1"/>
  <c r="CF16" i="1"/>
  <c r="C16" i="1"/>
  <c r="CB16" i="1" s="1"/>
  <c r="CC15" i="1"/>
  <c r="BX15" i="1"/>
  <c r="BW15" i="1"/>
  <c r="BS15" i="1"/>
  <c r="BQ15" i="1"/>
  <c r="C15" i="1"/>
  <c r="CF15" i="1" s="1"/>
  <c r="CG14" i="1"/>
  <c r="CF14" i="1"/>
  <c r="CB14" i="1"/>
  <c r="BZ14" i="1"/>
  <c r="BX14" i="1"/>
  <c r="BT14" i="1"/>
  <c r="C14" i="1"/>
  <c r="BS14" i="1" s="1"/>
  <c r="BQ13" i="1"/>
  <c r="C13" i="1"/>
  <c r="CF13" i="1" s="1"/>
  <c r="C12" i="1"/>
  <c r="BW11" i="1"/>
  <c r="BQ11" i="1"/>
  <c r="C11" i="1"/>
  <c r="CG11" i="1" s="1"/>
  <c r="A5" i="1"/>
  <c r="A4" i="1"/>
  <c r="A3" i="1"/>
  <c r="A2" i="1"/>
  <c r="BQ24" i="1" l="1"/>
  <c r="CF17" i="1"/>
  <c r="CD17" i="1"/>
  <c r="BX17" i="1"/>
  <c r="BR24" i="1"/>
  <c r="BQ97" i="1"/>
  <c r="V97" i="1" s="1"/>
  <c r="BU17" i="1"/>
  <c r="CC17" i="1"/>
  <c r="CF24" i="1"/>
  <c r="CA24" i="1"/>
  <c r="CG24" i="1"/>
  <c r="CD24" i="1"/>
  <c r="CE24" i="1"/>
  <c r="CC24" i="1"/>
  <c r="BX24" i="1"/>
  <c r="BT24" i="1"/>
  <c r="BQ96" i="1"/>
  <c r="V96" i="1" s="1"/>
  <c r="CF26" i="1"/>
  <c r="CD26" i="1"/>
  <c r="CG26" i="1"/>
  <c r="CB26" i="1"/>
  <c r="BU26" i="1"/>
  <c r="BZ109" i="1"/>
  <c r="BQ109" i="1"/>
  <c r="V109" i="1" s="1"/>
  <c r="BQ26" i="1"/>
  <c r="BR19" i="1"/>
  <c r="BS26" i="1"/>
  <c r="BW26" i="1"/>
  <c r="BU24" i="1"/>
  <c r="BT12" i="1"/>
  <c r="CF12" i="1"/>
  <c r="BZ12" i="1"/>
  <c r="CG17" i="1"/>
  <c r="BW19" i="1"/>
  <c r="BX26" i="1"/>
  <c r="BV24" i="1"/>
  <c r="BT29" i="1"/>
  <c r="BX19" i="1"/>
  <c r="CC26" i="1"/>
  <c r="O44" i="1"/>
  <c r="D120" i="1"/>
  <c r="CC11" i="1"/>
  <c r="BU15" i="1"/>
  <c r="BU22" i="1"/>
  <c r="CB15" i="1"/>
  <c r="BR18" i="1"/>
  <c r="BW20" i="1"/>
  <c r="CB22" i="1"/>
  <c r="BQ101" i="1"/>
  <c r="V101" i="1" s="1"/>
  <c r="C118" i="1"/>
  <c r="BS18" i="1"/>
  <c r="CD15" i="1"/>
  <c r="BW18" i="1"/>
  <c r="BZ20" i="1"/>
  <c r="CD22" i="1"/>
  <c r="BS27" i="1"/>
  <c r="O42" i="1"/>
  <c r="CG15" i="1"/>
  <c r="BX18" i="1"/>
  <c r="CC20" i="1"/>
  <c r="CG22" i="1"/>
  <c r="BZ27" i="1"/>
  <c r="BW13" i="1"/>
  <c r="BZ18" i="1"/>
  <c r="CD20" i="1"/>
  <c r="CG27" i="1"/>
  <c r="CC13" i="1"/>
  <c r="BT16" i="1"/>
  <c r="CC18" i="1"/>
  <c r="BS23" i="1"/>
  <c r="BS25" i="1"/>
  <c r="BQ104" i="1"/>
  <c r="V104" i="1" s="1"/>
  <c r="E120" i="1"/>
  <c r="BX16" i="1"/>
  <c r="CD18" i="1"/>
  <c r="BV23" i="1"/>
  <c r="BV25" i="1"/>
  <c r="O46" i="1"/>
  <c r="BS28" i="1"/>
  <c r="BQ105" i="1"/>
  <c r="V105" i="1" s="1"/>
  <c r="H59" i="1"/>
  <c r="D59" i="1"/>
  <c r="C51" i="1"/>
  <c r="CB51" i="1" s="1"/>
  <c r="D66" i="1"/>
  <c r="CC66" i="1" s="1"/>
  <c r="C76" i="1"/>
  <c r="C55" i="1"/>
  <c r="CB55" i="1" s="1"/>
  <c r="G59" i="1"/>
  <c r="C80" i="1"/>
  <c r="C50" i="1"/>
  <c r="CC50" i="1" s="1"/>
  <c r="C54" i="1"/>
  <c r="CC54" i="1" s="1"/>
  <c r="C58" i="1"/>
  <c r="CC58" i="1" s="1"/>
  <c r="I59" i="1"/>
  <c r="M59" i="1"/>
  <c r="C53" i="1"/>
  <c r="BZ53" i="1" s="1"/>
  <c r="C57" i="1"/>
  <c r="BZ57" i="1" s="1"/>
  <c r="L59" i="1"/>
  <c r="D64" i="1"/>
  <c r="BR64" i="1" s="1"/>
  <c r="D65" i="1"/>
  <c r="CC65" i="1" s="1"/>
  <c r="D68" i="1"/>
  <c r="BZ68" i="1" s="1"/>
  <c r="BZ10" i="1"/>
  <c r="C74" i="1"/>
  <c r="C75" i="1"/>
  <c r="C77" i="1"/>
  <c r="C78" i="1"/>
  <c r="C79" i="1"/>
  <c r="C81" i="1"/>
  <c r="C52" i="1"/>
  <c r="CC52" i="1" s="1"/>
  <c r="C56" i="1"/>
  <c r="BR56" i="1" s="1"/>
  <c r="J59" i="1"/>
  <c r="D69" i="1"/>
  <c r="CC69" i="1" s="1"/>
  <c r="F59" i="1"/>
  <c r="K59" i="1"/>
  <c r="D67" i="1"/>
  <c r="BS67" i="1" s="1"/>
  <c r="E59" i="1"/>
  <c r="BT10" i="1"/>
  <c r="CF32" i="1"/>
  <c r="CA32" i="1"/>
  <c r="BU32" i="1"/>
  <c r="BQ32" i="1"/>
  <c r="CG32" i="1"/>
  <c r="BZ32" i="1"/>
  <c r="BS32" i="1"/>
  <c r="CD32" i="1"/>
  <c r="BX32" i="1"/>
  <c r="BR32" i="1"/>
  <c r="CC32" i="1"/>
  <c r="BW32" i="1"/>
  <c r="CF31" i="1"/>
  <c r="CA31" i="1"/>
  <c r="BU31" i="1"/>
  <c r="BQ31" i="1"/>
  <c r="CG31" i="1"/>
  <c r="BZ31" i="1"/>
  <c r="BS31" i="1"/>
  <c r="CD31" i="1"/>
  <c r="BX31" i="1"/>
  <c r="BR31" i="1"/>
  <c r="CC31" i="1"/>
  <c r="BW31" i="1"/>
  <c r="BT32" i="1"/>
  <c r="CF30" i="1"/>
  <c r="CA30" i="1"/>
  <c r="BU30" i="1"/>
  <c r="BQ30" i="1"/>
  <c r="CG30" i="1"/>
  <c r="BZ30" i="1"/>
  <c r="BS30" i="1"/>
  <c r="CD30" i="1"/>
  <c r="BX30" i="1"/>
  <c r="BR30" i="1"/>
  <c r="CC30" i="1"/>
  <c r="BW30" i="1"/>
  <c r="BT31" i="1"/>
  <c r="CB32" i="1"/>
  <c r="CD10" i="1"/>
  <c r="BX10" i="1"/>
  <c r="BS10" i="1"/>
  <c r="CC10" i="1"/>
  <c r="BW10" i="1"/>
  <c r="BQ10" i="1"/>
  <c r="CG10" i="1"/>
  <c r="CB10" i="1"/>
  <c r="BU10" i="1"/>
  <c r="CD12" i="1"/>
  <c r="BX12" i="1"/>
  <c r="BS12" i="1"/>
  <c r="CC12" i="1"/>
  <c r="BW12" i="1"/>
  <c r="BQ12" i="1"/>
  <c r="CG12" i="1"/>
  <c r="CB12" i="1"/>
  <c r="BU12" i="1"/>
  <c r="CF29" i="1"/>
  <c r="CA29" i="1"/>
  <c r="BU29" i="1"/>
  <c r="BQ29" i="1"/>
  <c r="CG29" i="1"/>
  <c r="BZ29" i="1"/>
  <c r="BS29" i="1"/>
  <c r="CD29" i="1"/>
  <c r="BX29" i="1"/>
  <c r="BR29" i="1"/>
  <c r="CC29" i="1"/>
  <c r="BW29" i="1"/>
  <c r="BT30" i="1"/>
  <c r="CB31" i="1"/>
  <c r="BT33" i="1"/>
  <c r="CF34" i="1"/>
  <c r="CA34" i="1"/>
  <c r="BU34" i="1"/>
  <c r="BQ34" i="1"/>
  <c r="CF35" i="1"/>
  <c r="CA35" i="1"/>
  <c r="BU35" i="1"/>
  <c r="BQ35" i="1"/>
  <c r="BS11" i="1"/>
  <c r="T11" i="1" s="1"/>
  <c r="BX11" i="1"/>
  <c r="CD11" i="1"/>
  <c r="BS13" i="1"/>
  <c r="BX13" i="1"/>
  <c r="CD13" i="1"/>
  <c r="CC16" i="1"/>
  <c r="BW16" i="1"/>
  <c r="BQ16" i="1"/>
  <c r="BU16" i="1"/>
  <c r="CD16" i="1"/>
  <c r="CD23" i="1"/>
  <c r="BZ23" i="1"/>
  <c r="BU23" i="1"/>
  <c r="BQ23" i="1"/>
  <c r="BT23" i="1"/>
  <c r="CA23" i="1"/>
  <c r="CF23" i="1"/>
  <c r="CD25" i="1"/>
  <c r="BZ25" i="1"/>
  <c r="BU25" i="1"/>
  <c r="BQ25" i="1"/>
  <c r="BT25" i="1"/>
  <c r="CA25" i="1"/>
  <c r="CF25" i="1"/>
  <c r="BT27" i="1"/>
  <c r="BW33" i="1"/>
  <c r="BW34" i="1"/>
  <c r="CC34" i="1"/>
  <c r="BW35" i="1"/>
  <c r="CC35" i="1"/>
  <c r="O43" i="1"/>
  <c r="C115" i="1"/>
  <c r="CF33" i="1"/>
  <c r="CA33" i="1"/>
  <c r="BU33" i="1"/>
  <c r="BQ33" i="1"/>
  <c r="CB33" i="1"/>
  <c r="BT34" i="1"/>
  <c r="CB34" i="1"/>
  <c r="BT35" i="1"/>
  <c r="CB35" i="1"/>
  <c r="BT11" i="1"/>
  <c r="BZ11" i="1"/>
  <c r="CF11" i="1"/>
  <c r="BT13" i="1"/>
  <c r="BZ13" i="1"/>
  <c r="CG13" i="1"/>
  <c r="CC27" i="1"/>
  <c r="BW27" i="1"/>
  <c r="BQ27" i="1"/>
  <c r="BU27" i="1"/>
  <c r="CD27" i="1"/>
  <c r="BR33" i="1"/>
  <c r="BX33" i="1"/>
  <c r="CD33" i="1"/>
  <c r="BR34" i="1"/>
  <c r="BX34" i="1"/>
  <c r="CD34" i="1"/>
  <c r="BR35" i="1"/>
  <c r="BX35" i="1"/>
  <c r="CD35" i="1"/>
  <c r="O40" i="1"/>
  <c r="BQ95" i="1"/>
  <c r="V95" i="1" s="1"/>
  <c r="BQ99" i="1"/>
  <c r="V99" i="1" s="1"/>
  <c r="BQ103" i="1"/>
  <c r="V103" i="1" s="1"/>
  <c r="BQ107" i="1"/>
  <c r="V107" i="1" s="1"/>
  <c r="C117" i="1"/>
  <c r="BU11" i="1"/>
  <c r="CB11" i="1"/>
  <c r="BU13" i="1"/>
  <c r="CB13" i="1"/>
  <c r="CC14" i="1"/>
  <c r="BW14" i="1"/>
  <c r="BQ14" i="1"/>
  <c r="BU14" i="1"/>
  <c r="CD14" i="1"/>
  <c r="BS16" i="1"/>
  <c r="BZ16" i="1"/>
  <c r="CG16" i="1"/>
  <c r="CF18" i="1"/>
  <c r="CA18" i="1"/>
  <c r="BU18" i="1"/>
  <c r="BQ18" i="1"/>
  <c r="BT18" i="1"/>
  <c r="CB18" i="1"/>
  <c r="CF19" i="1"/>
  <c r="CA19" i="1"/>
  <c r="BU19" i="1"/>
  <c r="BQ19" i="1"/>
  <c r="BT19" i="1"/>
  <c r="CB19" i="1"/>
  <c r="CF20" i="1"/>
  <c r="CA20" i="1"/>
  <c r="BU20" i="1"/>
  <c r="BQ20" i="1"/>
  <c r="BT20" i="1"/>
  <c r="CB20" i="1"/>
  <c r="CC21" i="1"/>
  <c r="BW21" i="1"/>
  <c r="BQ21" i="1"/>
  <c r="BU21" i="1"/>
  <c r="CD21" i="1"/>
  <c r="BR23" i="1"/>
  <c r="BW23" i="1"/>
  <c r="CC23" i="1"/>
  <c r="BR25" i="1"/>
  <c r="BW25" i="1"/>
  <c r="CC25" i="1"/>
  <c r="BX27" i="1"/>
  <c r="CF27" i="1"/>
  <c r="BS33" i="1"/>
  <c r="BZ33" i="1"/>
  <c r="CG33" i="1"/>
  <c r="BS34" i="1"/>
  <c r="BZ34" i="1"/>
  <c r="CG34" i="1"/>
  <c r="BS35" i="1"/>
  <c r="BZ35" i="1"/>
  <c r="CG35" i="1"/>
  <c r="BQ98" i="1"/>
  <c r="V98" i="1" s="1"/>
  <c r="BQ102" i="1"/>
  <c r="V102" i="1" s="1"/>
  <c r="BQ106" i="1"/>
  <c r="V106" i="1" s="1"/>
  <c r="BT15" i="1"/>
  <c r="BZ15" i="1"/>
  <c r="BT17" i="1"/>
  <c r="T17" i="1" s="1"/>
  <c r="BZ17" i="1"/>
  <c r="BT22" i="1"/>
  <c r="T22" i="1" s="1"/>
  <c r="BZ22" i="1"/>
  <c r="BS24" i="1"/>
  <c r="BW24" i="1"/>
  <c r="CB24" i="1"/>
  <c r="BT26" i="1"/>
  <c r="BZ26" i="1"/>
  <c r="BT28" i="1"/>
  <c r="BZ28" i="1"/>
  <c r="BQ55" i="1" l="1"/>
  <c r="T26" i="1"/>
  <c r="T13" i="1"/>
  <c r="CD64" i="1"/>
  <c r="T20" i="1"/>
  <c r="T15" i="1"/>
  <c r="T19" i="1"/>
  <c r="BZ64" i="1"/>
  <c r="T12" i="1"/>
  <c r="T18" i="1"/>
  <c r="BZ65" i="1"/>
  <c r="BU67" i="1"/>
  <c r="T28" i="1"/>
  <c r="CC64" i="1"/>
  <c r="CD65" i="1"/>
  <c r="BQ67" i="1"/>
  <c r="BT54" i="1"/>
  <c r="BR55" i="1"/>
  <c r="CA67" i="1"/>
  <c r="CA54" i="1"/>
  <c r="CA53" i="1"/>
  <c r="BR65" i="1"/>
  <c r="BZ54" i="1"/>
  <c r="CD69" i="1"/>
  <c r="CB54" i="1"/>
  <c r="CC53" i="1"/>
  <c r="BS55" i="1"/>
  <c r="BU69" i="1"/>
  <c r="BS54" i="1"/>
  <c r="CC55" i="1"/>
  <c r="CA55" i="1"/>
  <c r="BT53" i="1"/>
  <c r="BQ69" i="1"/>
  <c r="BQ54" i="1"/>
  <c r="CB65" i="1"/>
  <c r="BT55" i="1"/>
  <c r="BR54" i="1"/>
  <c r="BZ55" i="1"/>
  <c r="BT67" i="1"/>
  <c r="BS64" i="1"/>
  <c r="BQ64" i="1"/>
  <c r="BT64" i="1"/>
  <c r="BR67" i="1"/>
  <c r="BZ67" i="1"/>
  <c r="CB67" i="1"/>
  <c r="CA64" i="1"/>
  <c r="BU64" i="1"/>
  <c r="CB64" i="1"/>
  <c r="CC67" i="1"/>
  <c r="CD67" i="1"/>
  <c r="BQ50" i="1"/>
  <c r="BR51" i="1"/>
  <c r="CA51" i="1"/>
  <c r="CB66" i="1"/>
  <c r="BR58" i="1"/>
  <c r="CC51" i="1"/>
  <c r="BQ57" i="1"/>
  <c r="BS68" i="1"/>
  <c r="CA68" i="1"/>
  <c r="BZ58" i="1"/>
  <c r="BZ51" i="1"/>
  <c r="CD66" i="1"/>
  <c r="BS51" i="1"/>
  <c r="BQ66" i="1"/>
  <c r="CA56" i="1"/>
  <c r="BT66" i="1"/>
  <c r="BQ58" i="1"/>
  <c r="BS66" i="1"/>
  <c r="BT51" i="1"/>
  <c r="BR66" i="1"/>
  <c r="BZ66" i="1"/>
  <c r="BU66" i="1"/>
  <c r="CD68" i="1"/>
  <c r="BQ51" i="1"/>
  <c r="CA66" i="1"/>
  <c r="BZ50" i="1"/>
  <c r="BS56" i="1"/>
  <c r="BS69" i="1"/>
  <c r="BR50" i="1"/>
  <c r="CA50" i="1"/>
  <c r="BT56" i="1"/>
  <c r="BT50" i="1"/>
  <c r="BS50" i="1"/>
  <c r="CB50" i="1"/>
  <c r="CB56" i="1"/>
  <c r="CB53" i="1"/>
  <c r="BQ65" i="1"/>
  <c r="CA57" i="1"/>
  <c r="BS53" i="1"/>
  <c r="BR69" i="1"/>
  <c r="CA65" i="1"/>
  <c r="CA58" i="1"/>
  <c r="BT58" i="1"/>
  <c r="CB69" i="1"/>
  <c r="BT65" i="1"/>
  <c r="BS58" i="1"/>
  <c r="CB58" i="1"/>
  <c r="CC57" i="1"/>
  <c r="BR53" i="1"/>
  <c r="BQ53" i="1"/>
  <c r="BZ69" i="1"/>
  <c r="BS65" i="1"/>
  <c r="BS57" i="1"/>
  <c r="CB68" i="1"/>
  <c r="CA69" i="1"/>
  <c r="BZ52" i="1"/>
  <c r="C59" i="1"/>
  <c r="BT69" i="1"/>
  <c r="BU65" i="1"/>
  <c r="BR57" i="1"/>
  <c r="BR52" i="1"/>
  <c r="BQ56" i="1"/>
  <c r="CC56" i="1"/>
  <c r="CA52" i="1"/>
  <c r="BR68" i="1"/>
  <c r="BZ56" i="1"/>
  <c r="BT52" i="1"/>
  <c r="BS52" i="1"/>
  <c r="BU68" i="1"/>
  <c r="BT57" i="1"/>
  <c r="CB57" i="1"/>
  <c r="CB52" i="1"/>
  <c r="CC68" i="1"/>
  <c r="BQ52" i="1"/>
  <c r="BT68" i="1"/>
  <c r="BQ68" i="1"/>
  <c r="T33" i="1"/>
  <c r="T23" i="1"/>
  <c r="T29" i="1"/>
  <c r="T24" i="1"/>
  <c r="T14" i="1"/>
  <c r="T27" i="1"/>
  <c r="C120" i="1"/>
  <c r="T25" i="1"/>
  <c r="T10" i="1"/>
  <c r="T32" i="1"/>
  <c r="T16" i="1"/>
  <c r="T31" i="1"/>
  <c r="T21" i="1"/>
  <c r="T35" i="1"/>
  <c r="T34" i="1"/>
  <c r="A150" i="1"/>
  <c r="T30" i="1"/>
  <c r="N54" i="1" l="1"/>
  <c r="V67" i="1"/>
  <c r="V65" i="1"/>
  <c r="V64" i="1"/>
  <c r="N55" i="1"/>
  <c r="N58" i="1"/>
  <c r="V69" i="1"/>
  <c r="N51" i="1"/>
  <c r="V66" i="1"/>
  <c r="N57" i="1"/>
  <c r="N56" i="1"/>
  <c r="N53" i="1"/>
  <c r="N50" i="1"/>
  <c r="B139" i="1"/>
  <c r="V68" i="1"/>
  <c r="B150" i="1"/>
  <c r="N52" i="1"/>
</calcChain>
</file>

<file path=xl/sharedStrings.xml><?xml version="1.0" encoding="utf-8"?>
<sst xmlns="http://schemas.openxmlformats.org/spreadsheetml/2006/main" count="3120" uniqueCount="185">
  <si>
    <t>SERVICIO DE SALUD</t>
  </si>
  <si>
    <t>REM-26.  ACTIVIDADES EN DOMICILIO Y OTROS ESPACIOS</t>
  </si>
  <si>
    <t>SECCIÓN A: VISITAS DOMICILIARIAS INTEGRALES A FAMILIAS (ESTABLECIMIENTOS APS)</t>
  </si>
  <si>
    <t>CONCEPTOS</t>
  </si>
  <si>
    <t>TOTAL</t>
  </si>
  <si>
    <t>Un Profesional</t>
  </si>
  <si>
    <t>Dos o Más Profesionales</t>
  </si>
  <si>
    <t xml:space="preserve">Un Profesional y Un Técnico En Enfermería </t>
  </si>
  <si>
    <t xml:space="preserve">Técnico En Enfermería </t>
  </si>
  <si>
    <t>Facilitador/a Intercultural Pueblos Originarios</t>
  </si>
  <si>
    <t>Agente Comunitario</t>
  </si>
  <si>
    <t>Primera Visita</t>
  </si>
  <si>
    <t>Segunda Visita</t>
  </si>
  <si>
    <t>Tercera o Más Visitas De Seguimiento</t>
  </si>
  <si>
    <t>Programa de Acompañamiento Psicosocial en APS</t>
  </si>
  <si>
    <t>Pueblos Originarios</t>
  </si>
  <si>
    <t>Migrantes</t>
  </si>
  <si>
    <t>Espacios Amigables/ Adolescente</t>
  </si>
  <si>
    <t>Gestante con 3 o más riesgos</t>
  </si>
  <si>
    <t>Niños, Niñas, Adolescentes y Jóvenes SENAME</t>
  </si>
  <si>
    <t xml:space="preserve">Niños, niñas, Adolescentes y Jóvenes Mejor Niñez </t>
  </si>
  <si>
    <t>Familia con niño prematuro</t>
  </si>
  <si>
    <t>Familia con niño recién nacido</t>
  </si>
  <si>
    <t>Familia con niño con déficit del DSM</t>
  </si>
  <si>
    <t>Familia con niño en riesgo vincular afectivo</t>
  </si>
  <si>
    <t>Familia con niño de 0 a 12 meses con score de riesgo moderado de morir por neumonía</t>
  </si>
  <si>
    <t>Familia con niño de 0 a 12 meses con score de riesgo grave de morir por neumonía</t>
  </si>
  <si>
    <t>Familia con niño con problema respiratorio crónico o no controlado</t>
  </si>
  <si>
    <t>Familia con niño malnutrido</t>
  </si>
  <si>
    <t>Familia con niño con riesgo psicosocial (excluye vincular afectivo)</t>
  </si>
  <si>
    <t>Familia con adolescente en riesgo o problema psicosocial</t>
  </si>
  <si>
    <t>Familia con integrante con patología crónica descompensada</t>
  </si>
  <si>
    <t>Familia con adulto mayor dependediente (excluye dependiente severo)</t>
  </si>
  <si>
    <t>Familia con adulto mayor en riesgo psicosocial</t>
  </si>
  <si>
    <t>Familia con gestante adolescente 10 a 14 años</t>
  </si>
  <si>
    <t>Familia con gestante &gt;20 años en riesgo psicosocial</t>
  </si>
  <si>
    <t>Familia con gestante adolescente en riesgo psicosocial 15 a 19 años</t>
  </si>
  <si>
    <t>Familia con adolescente con problema respiratorio crónico o no controlado</t>
  </si>
  <si>
    <t>Familia con adulto con problema respiratorio crónico o no controlado</t>
  </si>
  <si>
    <t>Familia con gestante en riesgo biomédico</t>
  </si>
  <si>
    <t>Familia con otro riesgo psicosocial</t>
  </si>
  <si>
    <t>Familia con integrante con problema de salud mental</t>
  </si>
  <si>
    <t>Familia con niños/as de 5 a 9 años con problemas y/o trastornos de salud mental</t>
  </si>
  <si>
    <t>Familia con integrante alta hospitalización precoz</t>
  </si>
  <si>
    <t>Familia con integrante con multimorbilidad cronica (excluye dependencia severa)</t>
  </si>
  <si>
    <t>Familia con niños con necesidades especiales (NANEAS)</t>
  </si>
  <si>
    <t>Familia con NNA trans femenino/masculino</t>
  </si>
  <si>
    <t>SECCIÓN A.1: VISITAS DOMICILIARIAS INTEGRALES A PERSONAS CON DEPENDENCIA SEVERA Y SUS CUIDADORES</t>
  </si>
  <si>
    <t xml:space="preserve">Visita de Ingreso al PADDS </t>
  </si>
  <si>
    <t>Primera visita anual</t>
  </si>
  <si>
    <t>Segunda visita anual</t>
  </si>
  <si>
    <t>Tercera o más visitas de seguimiento anual</t>
  </si>
  <si>
    <t xml:space="preserve">Elaboración Plan Cuidado Integral a persona con dependencia severa </t>
  </si>
  <si>
    <t xml:space="preserve">Evaluación y actualización plan de cuidados a personas con dependencia severa </t>
  </si>
  <si>
    <t>Elaboración plan de cuidados a cuidador</t>
  </si>
  <si>
    <t xml:space="preserve">Evaluación y actualización plan de cuidados a cuidador </t>
  </si>
  <si>
    <t>Pueblos originarios</t>
  </si>
  <si>
    <t>Población en ECICEP</t>
  </si>
  <si>
    <t xml:space="preserve">Población ELEAM o institucionalizada </t>
  </si>
  <si>
    <t>A personas con dependencia severa en programa, por condiciones asociadas a dependencia severa</t>
  </si>
  <si>
    <t>Familia con integrante con dependencia severa con diagnóstico de demencia</t>
  </si>
  <si>
    <t>Familia con integrante con dependencia severa con etapa terminal (excluye estadíos avanzados de demencia)</t>
  </si>
  <si>
    <t>Familia con integrante con dependencia severa sin diagnóstico de demencia y/o que no se encuentra en etapa terminal</t>
  </si>
  <si>
    <t>A personas con dependencia severa, por rango etario</t>
  </si>
  <si>
    <t>0-9 años</t>
  </si>
  <si>
    <t xml:space="preserve">10 - 14 años </t>
  </si>
  <si>
    <t>15 - 19 años</t>
  </si>
  <si>
    <t>20 - 64 años</t>
  </si>
  <si>
    <t>65 y más años</t>
  </si>
  <si>
    <t>SECCIÓN B: OTRAS VISITAS INTEGRALES</t>
  </si>
  <si>
    <t>Dos o Más 
Profesionales</t>
  </si>
  <si>
    <t xml:space="preserve">Un Profesional y 
un Técnico En Enfermería </t>
  </si>
  <si>
    <t>Niños, Niñas, Adolescentes Y Jóvenes Población SENAME</t>
  </si>
  <si>
    <t>Niños, Niñas, Adolescentes Y Jóvenes Mejor Niñez</t>
  </si>
  <si>
    <t>Visita epidemiológica</t>
  </si>
  <si>
    <t>A lugar de trabajo (*)</t>
  </si>
  <si>
    <t>A colegio, salas cuna, jardín infantil (*)</t>
  </si>
  <si>
    <t>A grupo comunitario</t>
  </si>
  <si>
    <t>Visita integral de salud mental</t>
  </si>
  <si>
    <t>A domicilio (Nivel secundario)</t>
  </si>
  <si>
    <t>A lugar de trabajo</t>
  </si>
  <si>
    <t>A establecimientos educacionales</t>
  </si>
  <si>
    <t>En sector rural</t>
  </si>
  <si>
    <t>Otras</t>
  </si>
  <si>
    <t>(*) Excluye visita integral de salud mental.</t>
  </si>
  <si>
    <t>SECCIÓN C:  VISITAS CON FINES DE TRATAMIENTOS Y/O PROCEDIMIENTOS EN DOMICILIO A PERSONAS CON DEPENDENCIA</t>
  </si>
  <si>
    <t>TIPO DE DEPENDENCIA</t>
  </si>
  <si>
    <t>PROFESIONALES QUE PARTICIPAN EN LA VISITA DE TRATAMIENTO</t>
  </si>
  <si>
    <t>Población ELEAM o Institucionalizada</t>
  </si>
  <si>
    <t>Atención nutricional a personas con NED</t>
  </si>
  <si>
    <t>N° DE VISITAS REALIZADAS</t>
  </si>
  <si>
    <t>Médico/a</t>
  </si>
  <si>
    <t>Odontólogo/a</t>
  </si>
  <si>
    <t>Químico/a Farmacéutico/a</t>
  </si>
  <si>
    <t>Enfermero/a</t>
  </si>
  <si>
    <t>Kinesiólogo/a</t>
  </si>
  <si>
    <t>Terapeuta Ocupacional</t>
  </si>
  <si>
    <t>Fonoaudiólogo/a</t>
  </si>
  <si>
    <t>Psicólogo/a</t>
  </si>
  <si>
    <t>Nutricionista</t>
  </si>
  <si>
    <t>Trabajador/a Social</t>
  </si>
  <si>
    <t>Técnico en Enfermería</t>
  </si>
  <si>
    <t>Otro</t>
  </si>
  <si>
    <t>Personas con dependencia leve</t>
  </si>
  <si>
    <t>Personas con dependencia moderada</t>
  </si>
  <si>
    <t>Personas con dependencia severa</t>
  </si>
  <si>
    <t>Oncológicos</t>
  </si>
  <si>
    <t>No oncológicos</t>
  </si>
  <si>
    <t>Entrega fármacos/alimentos</t>
  </si>
  <si>
    <t>Seguimiento remoto</t>
  </si>
  <si>
    <t>SECCIÓN D: RESCATE DE PACIENTES INASISTENTES</t>
  </si>
  <si>
    <t>RANGO ETARIO</t>
  </si>
  <si>
    <t>RESCATE EN DOMICILIO</t>
  </si>
  <si>
    <t>RESCATE TELEFÓNICO</t>
  </si>
  <si>
    <t>Funcionario</t>
  </si>
  <si>
    <t>Compra de servicio (*)</t>
  </si>
  <si>
    <t xml:space="preserve">Técnico en enfermería </t>
  </si>
  <si>
    <t>Administrativo</t>
  </si>
  <si>
    <t>Desde el establecimiento</t>
  </si>
  <si>
    <t xml:space="preserve">Menos de 1 año </t>
  </si>
  <si>
    <t>1 - 4 años</t>
  </si>
  <si>
    <t>5 - 9 años</t>
  </si>
  <si>
    <t>20 - 24 años</t>
  </si>
  <si>
    <t>25 - 64 años</t>
  </si>
  <si>
    <t>(*) No incluidas como producción del establecimiento.</t>
  </si>
  <si>
    <t>SECCIÓN E: OTRAS VISITAS PROGRAMA DE ACOMPAÑAMIENTO PSICOSOCIAL EN ATENCIÓN PRIMARIA</t>
  </si>
  <si>
    <t>GRUPOS</t>
  </si>
  <si>
    <t>TOTAL VISITAS</t>
  </si>
  <si>
    <t xml:space="preserve">RANGO ETARIO </t>
  </si>
  <si>
    <t>0 - 4 años</t>
  </si>
  <si>
    <t>10 - 14 años</t>
  </si>
  <si>
    <t>Establecimiento educacional</t>
  </si>
  <si>
    <t>SECCIÓN F: VISITA A ESTABLECIMIENTO EDUCACIONAL PROGRAMA DE APOYO A LA SALUD MENTAL INFANTIL (PASMI) EN ATENCIÓN PRIMARIA</t>
  </si>
  <si>
    <t>CONCEPTO</t>
  </si>
  <si>
    <t>Total Visitas 5 a 9 Años</t>
  </si>
  <si>
    <t>N° de Niños/as Visitados 5 a 9 Años</t>
  </si>
  <si>
    <t>SECCIÓN G: CONSULTAS Y CONTROLES  DE ESPECIALIDAD RESUELTAS POR VISITAS DOMICILIARIAS</t>
  </si>
  <si>
    <t>ACTIVIDADES</t>
  </si>
  <si>
    <t>CONTROLES DE ESPECIALIDAD RESUELTOS POR VISITAS DOMICILIARIAS</t>
  </si>
  <si>
    <t>SEXO</t>
  </si>
  <si>
    <t>25 - 29 años</t>
  </si>
  <si>
    <t>30 - 34 años</t>
  </si>
  <si>
    <t>35 - 39 años</t>
  </si>
  <si>
    <t>40 - 44 años</t>
  </si>
  <si>
    <t>45 - 49 años</t>
  </si>
  <si>
    <t>50 - 54 años</t>
  </si>
  <si>
    <t>55 - 59 años</t>
  </si>
  <si>
    <t>60 - 64 años</t>
  </si>
  <si>
    <t>65 - 69 años</t>
  </si>
  <si>
    <t>70 - 74 años</t>
  </si>
  <si>
    <t>75 - 79 años</t>
  </si>
  <si>
    <t>80 y más años</t>
  </si>
  <si>
    <t>Hombres</t>
  </si>
  <si>
    <t>Mujeres</t>
  </si>
  <si>
    <t>Pediatría (incluye totalidad de producción pediatrica de subespecialidades)</t>
  </si>
  <si>
    <t>Medicina Interna</t>
  </si>
  <si>
    <t>Cirugía</t>
  </si>
  <si>
    <t>Enfermedad respiratoria de adulto (Broncopulmonar)</t>
  </si>
  <si>
    <t>Cardiología adulto</t>
  </si>
  <si>
    <t>Endocrinología adulto</t>
  </si>
  <si>
    <t>Reumatología adulto</t>
  </si>
  <si>
    <t>Infectología adulto</t>
  </si>
  <si>
    <t>Diabetología</t>
  </si>
  <si>
    <t>Psiquiatría</t>
  </si>
  <si>
    <t>Oftalmología</t>
  </si>
  <si>
    <t>Otorrinolaringología</t>
  </si>
  <si>
    <t>Obstetricia y Ginecología</t>
  </si>
  <si>
    <t>Traumatología</t>
  </si>
  <si>
    <t>Otras Especialidades Adulto</t>
  </si>
  <si>
    <t>SECCIÓN H: ACTIVIDADES EXTRAMURALES (EXCLUYE SECCIONES Y SUBSECCIONES A, B y C)</t>
  </si>
  <si>
    <t>TIPO DE OPERATIVO</t>
  </si>
  <si>
    <t>N° OPERATIVOS</t>
  </si>
  <si>
    <t xml:space="preserve">TOTAL              </t>
  </si>
  <si>
    <t>RANGO ETARIO Y SEXO</t>
  </si>
  <si>
    <t>0 - 14 años</t>
  </si>
  <si>
    <t>15 - 29 años</t>
  </si>
  <si>
    <t>30 - 44 años</t>
  </si>
  <si>
    <t xml:space="preserve">45 - 59 años </t>
  </si>
  <si>
    <t>65 - 79 años</t>
  </si>
  <si>
    <t>Ambos Sexos</t>
  </si>
  <si>
    <t>EMP</t>
  </si>
  <si>
    <t>Controles de Salud</t>
  </si>
  <si>
    <t>Consultas de Salud</t>
  </si>
  <si>
    <t>Toma de muestra de exámenes</t>
  </si>
  <si>
    <t>Vacunación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</si>
</sst>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_-;_-@_-"/>
    <numFmt numFmtId="165" formatCode="_-* #,##0.00_-;\-* #,##0.00_-;_-* &quot;-&quot;??_-;_-@_-"/>
    <numFmt numFmtId="166" formatCode="#,##0_ ;\-#,##0\ 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b/>
      <sz val="12"/>
      <color theme="1"/>
      <name val="Verdana"/>
      <family val="2"/>
    </font>
    <font>
      <sz val="8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8"/>
      <name val="Verdana"/>
      <family val="2"/>
    </font>
    <font>
      <sz val="9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4C6E7"/>
        <bgColor indexed="64"/>
      </patternFill>
    </fill>
  </fills>
  <borders count="10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hair">
        <color indexed="64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 style="double">
        <color indexed="64"/>
      </right>
      <top/>
      <bottom style="hair">
        <color auto="1"/>
      </bottom>
      <diagonal/>
    </border>
    <border>
      <left style="double">
        <color auto="1"/>
      </left>
      <right style="hair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double">
        <color indexed="64"/>
      </right>
      <top style="hair">
        <color auto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/>
      <right style="double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8" fillId="0" borderId="0" applyFont="0" applyBorder="0" applyAlignment="0" applyProtection="0"/>
    <xf numFmtId="0" fontId="9" fillId="0" borderId="0"/>
    <xf numFmtId="165" fontId="9" fillId="0" borderId="0" applyFont="0" applyFill="0" applyBorder="0" applyAlignment="0" applyProtection="0"/>
  </cellStyleXfs>
  <cellXfs count="337">
    <xf numFmtId="0" fontId="0" fillId="0" borderId="0" xfId="0"/>
    <xf numFmtId="1" fontId="1" fillId="2" borderId="0" xfId="0" applyNumberFormat="1" applyFont="1" applyFill="1"/>
    <xf numFmtId="1" fontId="3" fillId="0" borderId="0" xfId="0" applyNumberFormat="1" applyFont="1" applyAlignment="1">
      <alignment vertical="center"/>
    </xf>
    <xf numFmtId="1" fontId="4" fillId="0" borderId="0" xfId="0" applyNumberFormat="1" applyFont="1"/>
    <xf numFmtId="1" fontId="5" fillId="0" borderId="0" xfId="0" applyNumberFormat="1" applyFont="1"/>
    <xf numFmtId="0" fontId="5" fillId="0" borderId="0" xfId="0" applyFont="1"/>
    <xf numFmtId="1" fontId="3" fillId="0" borderId="3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 vertical="center" wrapText="1"/>
    </xf>
    <xf numFmtId="1" fontId="3" fillId="0" borderId="9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center" vertical="center" wrapText="1"/>
    </xf>
    <xf numFmtId="0" fontId="3" fillId="0" borderId="0" xfId="0" applyFont="1"/>
    <xf numFmtId="1" fontId="3" fillId="0" borderId="13" xfId="0" applyNumberFormat="1" applyFont="1" applyBorder="1" applyAlignment="1">
      <alignment horizontal="right" vertical="center" wrapText="1"/>
    </xf>
    <xf numFmtId="1" fontId="3" fillId="3" borderId="14" xfId="0" applyNumberFormat="1" applyFont="1" applyFill="1" applyBorder="1" applyAlignment="1" applyProtection="1">
      <alignment horizontal="right" vertical="center"/>
      <protection locked="0"/>
    </xf>
    <xf numFmtId="1" fontId="3" fillId="3" borderId="15" xfId="0" applyNumberFormat="1" applyFont="1" applyFill="1" applyBorder="1" applyAlignment="1" applyProtection="1">
      <alignment horizontal="right"/>
      <protection locked="0"/>
    </xf>
    <xf numFmtId="1" fontId="3" fillId="4" borderId="16" xfId="0" applyNumberFormat="1" applyFont="1" applyFill="1" applyBorder="1" applyAlignment="1">
      <alignment horizontal="right"/>
    </xf>
    <xf numFmtId="1" fontId="3" fillId="3" borderId="14" xfId="0" applyNumberFormat="1" applyFont="1" applyFill="1" applyBorder="1" applyAlignment="1" applyProtection="1">
      <alignment horizontal="right"/>
      <protection locked="0"/>
    </xf>
    <xf numFmtId="1" fontId="3" fillId="5" borderId="17" xfId="0" applyNumberFormat="1" applyFont="1" applyFill="1" applyBorder="1" applyAlignment="1">
      <alignment horizontal="right"/>
    </xf>
    <xf numFmtId="1" fontId="3" fillId="3" borderId="18" xfId="0" applyNumberFormat="1" applyFont="1" applyFill="1" applyBorder="1" applyAlignment="1" applyProtection="1">
      <alignment horizontal="right"/>
      <protection locked="0"/>
    </xf>
    <xf numFmtId="0" fontId="3" fillId="6" borderId="0" xfId="0" applyFont="1" applyFill="1"/>
    <xf numFmtId="0" fontId="3" fillId="7" borderId="0" xfId="0" applyFont="1" applyFill="1"/>
    <xf numFmtId="0" fontId="3" fillId="8" borderId="0" xfId="0" applyFont="1" applyFill="1"/>
    <xf numFmtId="0" fontId="3" fillId="9" borderId="0" xfId="0" applyFont="1" applyFill="1"/>
    <xf numFmtId="1" fontId="3" fillId="4" borderId="20" xfId="0" applyNumberFormat="1" applyFont="1" applyFill="1" applyBorder="1" applyAlignment="1">
      <alignment horizontal="right"/>
    </xf>
    <xf numFmtId="1" fontId="3" fillId="5" borderId="14" xfId="0" applyNumberFormat="1" applyFont="1" applyFill="1" applyBorder="1" applyAlignment="1">
      <alignment horizontal="right"/>
    </xf>
    <xf numFmtId="1" fontId="3" fillId="3" borderId="20" xfId="0" applyNumberFormat="1" applyFont="1" applyFill="1" applyBorder="1" applyAlignment="1" applyProtection="1">
      <alignment horizontal="right"/>
      <protection locked="0"/>
    </xf>
    <xf numFmtId="1" fontId="3" fillId="4" borderId="14" xfId="0" applyNumberFormat="1" applyFont="1" applyFill="1" applyBorder="1" applyAlignment="1">
      <alignment horizontal="right"/>
    </xf>
    <xf numFmtId="1" fontId="3" fillId="0" borderId="22" xfId="0" applyNumberFormat="1" applyFont="1" applyBorder="1" applyAlignment="1">
      <alignment horizontal="right" vertical="center" wrapText="1"/>
    </xf>
    <xf numFmtId="1" fontId="3" fillId="3" borderId="23" xfId="0" applyNumberFormat="1" applyFont="1" applyFill="1" applyBorder="1" applyAlignment="1" applyProtection="1">
      <alignment horizontal="right"/>
      <protection locked="0"/>
    </xf>
    <xf numFmtId="1" fontId="3" fillId="3" borderId="24" xfId="0" applyNumberFormat="1" applyFont="1" applyFill="1" applyBorder="1" applyAlignment="1" applyProtection="1">
      <alignment horizontal="right"/>
      <protection locked="0"/>
    </xf>
    <xf numFmtId="1" fontId="3" fillId="0" borderId="27" xfId="0" applyNumberFormat="1" applyFont="1" applyBorder="1" applyAlignment="1">
      <alignment horizontal="right" vertical="center" wrapText="1"/>
    </xf>
    <xf numFmtId="1" fontId="3" fillId="3" borderId="28" xfId="0" applyNumberFormat="1" applyFont="1" applyFill="1" applyBorder="1" applyAlignment="1" applyProtection="1">
      <alignment horizontal="right"/>
      <protection locked="0"/>
    </xf>
    <xf numFmtId="1" fontId="3" fillId="3" borderId="29" xfId="0" applyNumberFormat="1" applyFont="1" applyFill="1" applyBorder="1" applyAlignment="1" applyProtection="1">
      <alignment horizontal="right"/>
      <protection locked="0"/>
    </xf>
    <xf numFmtId="1" fontId="3" fillId="3" borderId="30" xfId="0" applyNumberFormat="1" applyFont="1" applyFill="1" applyBorder="1" applyAlignment="1" applyProtection="1">
      <alignment horizontal="right"/>
      <protection locked="0"/>
    </xf>
    <xf numFmtId="1" fontId="3" fillId="4" borderId="30" xfId="0" applyNumberFormat="1" applyFont="1" applyFill="1" applyBorder="1" applyAlignment="1">
      <alignment horizontal="right"/>
    </xf>
    <xf numFmtId="1" fontId="3" fillId="3" borderId="26" xfId="0" applyNumberFormat="1" applyFont="1" applyFill="1" applyBorder="1" applyAlignment="1" applyProtection="1">
      <alignment horizontal="right"/>
      <protection locked="0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31" xfId="0" applyNumberFormat="1" applyFont="1" applyBorder="1" applyAlignment="1">
      <alignment horizontal="center" vertical="center" wrapText="1"/>
    </xf>
    <xf numFmtId="1" fontId="3" fillId="0" borderId="32" xfId="0" applyNumberFormat="1" applyFont="1" applyBorder="1" applyAlignment="1">
      <alignment horizontal="center" vertical="center" wrapText="1"/>
    </xf>
    <xf numFmtId="1" fontId="3" fillId="0" borderId="12" xfId="0" applyNumberFormat="1" applyFont="1" applyBorder="1" applyAlignment="1">
      <alignment vertical="center" wrapText="1"/>
    </xf>
    <xf numFmtId="1" fontId="3" fillId="3" borderId="34" xfId="0" applyNumberFormat="1" applyFont="1" applyFill="1" applyBorder="1" applyAlignment="1" applyProtection="1">
      <alignment horizontal="right" vertical="center"/>
      <protection locked="0"/>
    </xf>
    <xf numFmtId="1" fontId="3" fillId="3" borderId="35" xfId="0" applyNumberFormat="1" applyFont="1" applyFill="1" applyBorder="1" applyAlignment="1" applyProtection="1">
      <alignment horizontal="right" vertical="center"/>
      <protection locked="0"/>
    </xf>
    <xf numFmtId="1" fontId="3" fillId="3" borderId="17" xfId="0" applyNumberFormat="1" applyFont="1" applyFill="1" applyBorder="1" applyAlignment="1" applyProtection="1">
      <alignment horizontal="right" vertical="center"/>
      <protection locked="0"/>
    </xf>
    <xf numFmtId="1" fontId="3" fillId="3" borderId="36" xfId="0" applyNumberFormat="1" applyFont="1" applyFill="1" applyBorder="1" applyAlignment="1" applyProtection="1">
      <alignment horizontal="right" vertical="center"/>
      <protection locked="0"/>
    </xf>
    <xf numFmtId="1" fontId="3" fillId="3" borderId="16" xfId="0" applyNumberFormat="1" applyFont="1" applyFill="1" applyBorder="1" applyAlignment="1" applyProtection="1">
      <alignment horizontal="right" vertical="center"/>
      <protection locked="0"/>
    </xf>
    <xf numFmtId="1" fontId="3" fillId="3" borderId="12" xfId="0" applyNumberFormat="1" applyFont="1" applyFill="1" applyBorder="1" applyAlignment="1" applyProtection="1">
      <alignment horizontal="right" vertical="center"/>
      <protection locked="0"/>
    </xf>
    <xf numFmtId="1" fontId="3" fillId="0" borderId="18" xfId="0" applyNumberFormat="1" applyFont="1" applyBorder="1" applyAlignment="1">
      <alignment vertical="center" wrapText="1"/>
    </xf>
    <xf numFmtId="1" fontId="3" fillId="3" borderId="13" xfId="0" applyNumberFormat="1" applyFont="1" applyFill="1" applyBorder="1" applyAlignment="1" applyProtection="1">
      <alignment horizontal="right" vertical="center"/>
      <protection locked="0"/>
    </xf>
    <xf numFmtId="1" fontId="3" fillId="3" borderId="38" xfId="0" applyNumberFormat="1" applyFont="1" applyFill="1" applyBorder="1" applyAlignment="1" applyProtection="1">
      <alignment horizontal="right" vertical="center"/>
      <protection locked="0"/>
    </xf>
    <xf numFmtId="1" fontId="3" fillId="3" borderId="39" xfId="0" applyNumberFormat="1" applyFont="1" applyFill="1" applyBorder="1" applyAlignment="1" applyProtection="1">
      <alignment horizontal="right" vertical="center"/>
      <protection locked="0"/>
    </xf>
    <xf numFmtId="1" fontId="3" fillId="3" borderId="40" xfId="0" applyNumberFormat="1" applyFont="1" applyFill="1" applyBorder="1" applyAlignment="1" applyProtection="1">
      <alignment horizontal="right" vertical="center"/>
      <protection locked="0"/>
    </xf>
    <xf numFmtId="1" fontId="3" fillId="3" borderId="41" xfId="0" applyNumberFormat="1" applyFont="1" applyFill="1" applyBorder="1" applyAlignment="1" applyProtection="1">
      <alignment horizontal="right" vertical="center"/>
      <protection locked="0"/>
    </xf>
    <xf numFmtId="1" fontId="3" fillId="3" borderId="18" xfId="0" applyNumberFormat="1" applyFont="1" applyFill="1" applyBorder="1" applyAlignment="1" applyProtection="1">
      <alignment horizontal="right" vertical="center"/>
      <protection locked="0"/>
    </xf>
    <xf numFmtId="1" fontId="3" fillId="0" borderId="24" xfId="0" applyNumberFormat="1" applyFont="1" applyBorder="1" applyAlignment="1">
      <alignment vertical="center" wrapText="1"/>
    </xf>
    <xf numFmtId="1" fontId="3" fillId="3" borderId="42" xfId="0" applyNumberFormat="1" applyFont="1" applyFill="1" applyBorder="1" applyAlignment="1" applyProtection="1">
      <alignment horizontal="right" vertical="center"/>
      <protection locked="0"/>
    </xf>
    <xf numFmtId="1" fontId="3" fillId="3" borderId="43" xfId="0" applyNumberFormat="1" applyFont="1" applyFill="1" applyBorder="1" applyAlignment="1" applyProtection="1">
      <alignment horizontal="right" vertical="center"/>
      <protection locked="0"/>
    </xf>
    <xf numFmtId="1" fontId="3" fillId="3" borderId="44" xfId="0" applyNumberFormat="1" applyFont="1" applyFill="1" applyBorder="1" applyAlignment="1" applyProtection="1">
      <alignment horizontal="right" vertical="center"/>
      <protection locked="0"/>
    </xf>
    <xf numFmtId="1" fontId="3" fillId="3" borderId="45" xfId="0" applyNumberFormat="1" applyFont="1" applyFill="1" applyBorder="1" applyAlignment="1" applyProtection="1">
      <alignment horizontal="right" vertical="center"/>
      <protection locked="0"/>
    </xf>
    <xf numFmtId="1" fontId="3" fillId="3" borderId="30" xfId="0" applyNumberFormat="1" applyFont="1" applyFill="1" applyBorder="1" applyAlignment="1" applyProtection="1">
      <alignment horizontal="right" vertical="center"/>
      <protection locked="0"/>
    </xf>
    <xf numFmtId="1" fontId="3" fillId="3" borderId="29" xfId="0" applyNumberFormat="1" applyFont="1" applyFill="1" applyBorder="1" applyAlignment="1" applyProtection="1">
      <alignment horizontal="right" vertical="center"/>
      <protection locked="0"/>
    </xf>
    <xf numFmtId="1" fontId="3" fillId="3" borderId="46" xfId="0" applyNumberFormat="1" applyFont="1" applyFill="1" applyBorder="1" applyAlignment="1" applyProtection="1">
      <alignment horizontal="right" vertical="center"/>
      <protection locked="0"/>
    </xf>
    <xf numFmtId="1" fontId="3" fillId="0" borderId="3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1" fontId="3" fillId="0" borderId="5" xfId="0" applyNumberFormat="1" applyFont="1" applyBorder="1" applyAlignment="1">
      <alignment horizontal="right"/>
    </xf>
    <xf numFmtId="1" fontId="3" fillId="0" borderId="32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" fontId="3" fillId="0" borderId="9" xfId="0" applyNumberFormat="1" applyFon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1" fontId="3" fillId="0" borderId="10" xfId="0" applyNumberFormat="1" applyFont="1" applyBorder="1" applyAlignment="1">
      <alignment horizontal="right"/>
    </xf>
    <xf numFmtId="1" fontId="3" fillId="0" borderId="47" xfId="0" applyNumberFormat="1" applyFont="1" applyBorder="1"/>
    <xf numFmtId="1" fontId="3" fillId="3" borderId="48" xfId="0" applyNumberFormat="1" applyFont="1" applyFill="1" applyBorder="1" applyAlignment="1" applyProtection="1">
      <alignment horizontal="right" vertical="center"/>
      <protection locked="0"/>
    </xf>
    <xf numFmtId="1" fontId="3" fillId="3" borderId="23" xfId="0" applyNumberFormat="1" applyFont="1" applyFill="1" applyBorder="1" applyAlignment="1" applyProtection="1">
      <alignment horizontal="right" vertical="center"/>
      <protection locked="0"/>
    </xf>
    <xf numFmtId="1" fontId="3" fillId="3" borderId="49" xfId="0" applyNumberFormat="1" applyFont="1" applyFill="1" applyBorder="1" applyAlignment="1" applyProtection="1">
      <alignment horizontal="right" vertical="center"/>
      <protection locked="0"/>
    </xf>
    <xf numFmtId="1" fontId="3" fillId="3" borderId="50" xfId="0" applyNumberFormat="1" applyFont="1" applyFill="1" applyBorder="1" applyAlignment="1" applyProtection="1">
      <alignment horizontal="right" vertical="center"/>
      <protection locked="0"/>
    </xf>
    <xf numFmtId="1" fontId="3" fillId="3" borderId="51" xfId="0" applyNumberFormat="1" applyFont="1" applyFill="1" applyBorder="1" applyAlignment="1" applyProtection="1">
      <alignment horizontal="right" vertical="center"/>
      <protection locked="0"/>
    </xf>
    <xf numFmtId="1" fontId="3" fillId="3" borderId="52" xfId="0" applyNumberFormat="1" applyFont="1" applyFill="1" applyBorder="1" applyAlignment="1" applyProtection="1">
      <alignment horizontal="right" vertical="center"/>
      <protection locked="0"/>
    </xf>
    <xf numFmtId="1" fontId="3" fillId="4" borderId="24" xfId="0" applyNumberFormat="1" applyFont="1" applyFill="1" applyBorder="1"/>
    <xf numFmtId="1" fontId="3" fillId="0" borderId="53" xfId="0" quotePrefix="1" applyNumberFormat="1" applyFont="1" applyBorder="1"/>
    <xf numFmtId="1" fontId="3" fillId="3" borderId="53" xfId="0" applyNumberFormat="1" applyFont="1" applyFill="1" applyBorder="1" applyAlignment="1" applyProtection="1">
      <alignment horizontal="right" vertical="center"/>
      <protection locked="0"/>
    </xf>
    <xf numFmtId="1" fontId="3" fillId="3" borderId="54" xfId="0" applyNumberFormat="1" applyFont="1" applyFill="1" applyBorder="1" applyAlignment="1" applyProtection="1">
      <alignment horizontal="right" vertical="center"/>
      <protection locked="0"/>
    </xf>
    <xf numFmtId="1" fontId="3" fillId="3" borderId="55" xfId="0" applyNumberFormat="1" applyFont="1" applyFill="1" applyBorder="1" applyAlignment="1" applyProtection="1">
      <alignment horizontal="right" vertical="center"/>
      <protection locked="0"/>
    </xf>
    <xf numFmtId="1" fontId="3" fillId="3" borderId="56" xfId="0" applyNumberFormat="1" applyFont="1" applyFill="1" applyBorder="1" applyAlignment="1" applyProtection="1">
      <alignment horizontal="right" vertical="center"/>
      <protection locked="0"/>
    </xf>
    <xf numFmtId="1" fontId="3" fillId="3" borderId="20" xfId="0" applyNumberFormat="1" applyFont="1" applyFill="1" applyBorder="1" applyAlignment="1" applyProtection="1">
      <alignment horizontal="right" vertical="center"/>
      <protection locked="0"/>
    </xf>
    <xf numFmtId="1" fontId="3" fillId="4" borderId="18" xfId="0" applyNumberFormat="1" applyFont="1" applyFill="1" applyBorder="1"/>
    <xf numFmtId="1" fontId="3" fillId="0" borderId="13" xfId="0" quotePrefix="1" applyNumberFormat="1" applyFont="1" applyBorder="1"/>
    <xf numFmtId="1" fontId="3" fillId="3" borderId="57" xfId="0" applyNumberFormat="1" applyFont="1" applyFill="1" applyBorder="1" applyAlignment="1" applyProtection="1">
      <alignment horizontal="right" vertical="center"/>
      <protection locked="0"/>
    </xf>
    <xf numFmtId="1" fontId="3" fillId="3" borderId="58" xfId="0" applyNumberFormat="1" applyFont="1" applyFill="1" applyBorder="1" applyAlignment="1" applyProtection="1">
      <alignment horizontal="right" vertical="center"/>
      <protection locked="0"/>
    </xf>
    <xf numFmtId="1" fontId="3" fillId="3" borderId="59" xfId="0" applyNumberFormat="1" applyFont="1" applyFill="1" applyBorder="1" applyAlignment="1" applyProtection="1">
      <alignment horizontal="right" vertical="center"/>
      <protection locked="0"/>
    </xf>
    <xf numFmtId="1" fontId="3" fillId="0" borderId="13" xfId="0" applyNumberFormat="1" applyFont="1" applyBorder="1"/>
    <xf numFmtId="1" fontId="3" fillId="0" borderId="60" xfId="0" applyNumberFormat="1" applyFont="1" applyBorder="1"/>
    <xf numFmtId="1" fontId="3" fillId="3" borderId="27" xfId="0" applyNumberFormat="1" applyFont="1" applyFill="1" applyBorder="1" applyAlignment="1" applyProtection="1">
      <alignment horizontal="right" vertical="center"/>
      <protection locked="0"/>
    </xf>
    <xf numFmtId="1" fontId="3" fillId="3" borderId="61" xfId="0" applyNumberFormat="1" applyFont="1" applyFill="1" applyBorder="1" applyAlignment="1" applyProtection="1">
      <alignment horizontal="right" vertical="center"/>
      <protection locked="0"/>
    </xf>
    <xf numFmtId="1" fontId="3" fillId="3" borderId="62" xfId="0" applyNumberFormat="1" applyFont="1" applyFill="1" applyBorder="1" applyAlignment="1" applyProtection="1">
      <alignment horizontal="right" vertical="center"/>
      <protection locked="0"/>
    </xf>
    <xf numFmtId="1" fontId="3" fillId="3" borderId="63" xfId="0" applyNumberFormat="1" applyFont="1" applyFill="1" applyBorder="1" applyAlignment="1" applyProtection="1">
      <alignment horizontal="right" vertical="center"/>
      <protection locked="0"/>
    </xf>
    <xf numFmtId="1" fontId="3" fillId="3" borderId="64" xfId="0" applyNumberFormat="1" applyFont="1" applyFill="1" applyBorder="1" applyAlignment="1" applyProtection="1">
      <alignment horizontal="right" vertical="center"/>
      <protection locked="0"/>
    </xf>
    <xf numFmtId="1" fontId="3" fillId="3" borderId="26" xfId="0" applyNumberFormat="1" applyFont="1" applyFill="1" applyBorder="1" applyProtection="1">
      <protection locked="0"/>
    </xf>
    <xf numFmtId="1" fontId="3" fillId="0" borderId="42" xfId="0" applyNumberFormat="1" applyFont="1" applyBorder="1" applyAlignment="1">
      <alignment horizontal="right" vertical="center"/>
    </xf>
    <xf numFmtId="1" fontId="3" fillId="0" borderId="60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32" xfId="0" applyNumberFormat="1" applyFont="1" applyBorder="1" applyAlignment="1">
      <alignment horizontal="right" vertical="center"/>
    </xf>
    <xf numFmtId="1" fontId="3" fillId="0" borderId="8" xfId="0" applyNumberFormat="1" applyFont="1" applyBorder="1" applyAlignment="1">
      <alignment horizontal="right" vertical="center"/>
    </xf>
    <xf numFmtId="1" fontId="3" fillId="0" borderId="9" xfId="0" applyNumberFormat="1" applyFont="1" applyBorder="1" applyAlignment="1">
      <alignment horizontal="right" vertical="center"/>
    </xf>
    <xf numFmtId="1" fontId="3" fillId="0" borderId="44" xfId="0" applyNumberFormat="1" applyFont="1" applyBorder="1" applyAlignment="1">
      <alignment horizontal="right" vertical="center"/>
    </xf>
    <xf numFmtId="1" fontId="3" fillId="0" borderId="46" xfId="0" applyNumberFormat="1" applyFont="1" applyBorder="1" applyAlignment="1">
      <alignment horizontal="right" vertical="center"/>
    </xf>
    <xf numFmtId="1" fontId="4" fillId="0" borderId="65" xfId="0" applyNumberFormat="1" applyFont="1" applyBorder="1" applyAlignment="1">
      <alignment horizontal="left"/>
    </xf>
    <xf numFmtId="1" fontId="3" fillId="0" borderId="47" xfId="0" applyNumberFormat="1" applyFont="1" applyBorder="1" applyAlignment="1">
      <alignment horizontal="center" vertical="center" wrapText="1"/>
    </xf>
    <xf numFmtId="1" fontId="3" fillId="0" borderId="66" xfId="0" applyNumberFormat="1" applyFont="1" applyBorder="1" applyAlignment="1">
      <alignment horizontal="center" vertical="center" wrapText="1"/>
    </xf>
    <xf numFmtId="1" fontId="3" fillId="0" borderId="67" xfId="0" applyNumberFormat="1" applyFont="1" applyBorder="1" applyAlignment="1">
      <alignment horizontal="center" vertical="center" wrapText="1"/>
    </xf>
    <xf numFmtId="1" fontId="3" fillId="0" borderId="68" xfId="0" applyNumberFormat="1" applyFont="1" applyBorder="1" applyAlignment="1">
      <alignment horizontal="center" vertical="center" wrapText="1"/>
    </xf>
    <xf numFmtId="1" fontId="3" fillId="2" borderId="11" xfId="0" applyNumberFormat="1" applyFont="1" applyFill="1" applyBorder="1" applyAlignment="1">
      <alignment horizontal="right"/>
    </xf>
    <xf numFmtId="1" fontId="3" fillId="3" borderId="69" xfId="0" applyNumberFormat="1" applyFont="1" applyFill="1" applyBorder="1" applyProtection="1">
      <protection locked="0"/>
    </xf>
    <xf numFmtId="1" fontId="3" fillId="3" borderId="17" xfId="0" applyNumberFormat="1" applyFont="1" applyFill="1" applyBorder="1" applyProtection="1">
      <protection locked="0"/>
    </xf>
    <xf numFmtId="1" fontId="3" fillId="4" borderId="70" xfId="0" applyNumberFormat="1" applyFont="1" applyFill="1" applyBorder="1"/>
    <xf numFmtId="1" fontId="3" fillId="3" borderId="71" xfId="0" applyNumberFormat="1" applyFont="1" applyFill="1" applyBorder="1" applyProtection="1">
      <protection locked="0"/>
    </xf>
    <xf numFmtId="1" fontId="3" fillId="3" borderId="72" xfId="0" applyNumberFormat="1" applyFont="1" applyFill="1" applyBorder="1" applyProtection="1">
      <protection locked="0"/>
    </xf>
    <xf numFmtId="1" fontId="3" fillId="3" borderId="18" xfId="0" applyNumberFormat="1" applyFont="1" applyFill="1" applyBorder="1" applyProtection="1">
      <protection locked="0"/>
    </xf>
    <xf numFmtId="1" fontId="3" fillId="2" borderId="19" xfId="0" applyNumberFormat="1" applyFont="1" applyFill="1" applyBorder="1" applyAlignment="1">
      <alignment horizontal="right"/>
    </xf>
    <xf numFmtId="1" fontId="3" fillId="3" borderId="54" xfId="0" applyNumberFormat="1" applyFont="1" applyFill="1" applyBorder="1" applyProtection="1">
      <protection locked="0"/>
    </xf>
    <xf numFmtId="1" fontId="3" fillId="3" borderId="14" xfId="0" applyNumberFormat="1" applyFont="1" applyFill="1" applyBorder="1" applyProtection="1">
      <protection locked="0"/>
    </xf>
    <xf numFmtId="1" fontId="3" fillId="4" borderId="21" xfId="0" applyNumberFormat="1" applyFont="1" applyFill="1" applyBorder="1"/>
    <xf numFmtId="1" fontId="3" fillId="3" borderId="40" xfId="0" applyNumberFormat="1" applyFont="1" applyFill="1" applyBorder="1" applyProtection="1">
      <protection locked="0"/>
    </xf>
    <xf numFmtId="1" fontId="3" fillId="4" borderId="74" xfId="0" applyNumberFormat="1" applyFont="1" applyFill="1" applyBorder="1"/>
    <xf numFmtId="1" fontId="3" fillId="3" borderId="75" xfId="0" applyNumberFormat="1" applyFont="1" applyFill="1" applyBorder="1" applyProtection="1">
      <protection locked="0"/>
    </xf>
    <xf numFmtId="1" fontId="3" fillId="3" borderId="76" xfId="0" applyNumberFormat="1" applyFont="1" applyFill="1" applyBorder="1" applyProtection="1">
      <protection locked="0"/>
    </xf>
    <xf numFmtId="1" fontId="3" fillId="0" borderId="34" xfId="0" applyNumberFormat="1" applyFont="1" applyBorder="1" applyAlignment="1">
      <alignment vertical="center" wrapText="1"/>
    </xf>
    <xf numFmtId="1" fontId="3" fillId="0" borderId="34" xfId="0" applyNumberFormat="1" applyFont="1" applyBorder="1" applyAlignment="1">
      <alignment horizontal="right" vertical="center" wrapText="1"/>
    </xf>
    <xf numFmtId="1" fontId="3" fillId="3" borderId="77" xfId="0" applyNumberFormat="1" applyFont="1" applyFill="1" applyBorder="1" applyProtection="1">
      <protection locked="0"/>
    </xf>
    <xf numFmtId="1" fontId="3" fillId="3" borderId="78" xfId="0" applyNumberFormat="1" applyFont="1" applyFill="1" applyBorder="1" applyProtection="1">
      <protection locked="0"/>
    </xf>
    <xf numFmtId="1" fontId="3" fillId="3" borderId="24" xfId="0" applyNumberFormat="1" applyFont="1" applyFill="1" applyBorder="1" applyProtection="1">
      <protection locked="0"/>
    </xf>
    <xf numFmtId="1" fontId="3" fillId="0" borderId="13" xfId="0" applyNumberFormat="1" applyFont="1" applyBorder="1" applyAlignment="1">
      <alignment vertical="center" wrapText="1"/>
    </xf>
    <xf numFmtId="1" fontId="3" fillId="0" borderId="27" xfId="0" applyNumberFormat="1" applyFont="1" applyBorder="1" applyAlignment="1">
      <alignment vertical="center" wrapText="1"/>
    </xf>
    <xf numFmtId="1" fontId="3" fillId="3" borderId="61" xfId="0" applyNumberFormat="1" applyFont="1" applyFill="1" applyBorder="1" applyProtection="1">
      <protection locked="0"/>
    </xf>
    <xf numFmtId="1" fontId="3" fillId="3" borderId="30" xfId="0" applyNumberFormat="1" applyFont="1" applyFill="1" applyBorder="1" applyProtection="1">
      <protection locked="0"/>
    </xf>
    <xf numFmtId="1" fontId="3" fillId="4" borderId="25" xfId="0" applyNumberFormat="1" applyFont="1" applyFill="1" applyBorder="1"/>
    <xf numFmtId="1" fontId="3" fillId="3" borderId="79" xfId="0" applyNumberFormat="1" applyFont="1" applyFill="1" applyBorder="1" applyProtection="1">
      <protection locked="0"/>
    </xf>
    <xf numFmtId="1" fontId="3" fillId="3" borderId="80" xfId="0" applyNumberFormat="1" applyFont="1" applyFill="1" applyBorder="1" applyProtection="1">
      <protection locked="0"/>
    </xf>
    <xf numFmtId="1" fontId="3" fillId="3" borderId="81" xfId="0" applyNumberFormat="1" applyFont="1" applyFill="1" applyBorder="1" applyProtection="1">
      <protection locked="0"/>
    </xf>
    <xf numFmtId="1" fontId="3" fillId="3" borderId="12" xfId="0" applyNumberFormat="1" applyFont="1" applyFill="1" applyBorder="1" applyProtection="1">
      <protection locked="0"/>
    </xf>
    <xf numFmtId="1" fontId="3" fillId="3" borderId="82" xfId="0" applyNumberFormat="1" applyFont="1" applyFill="1" applyBorder="1" applyProtection="1">
      <protection locked="0"/>
    </xf>
    <xf numFmtId="1" fontId="6" fillId="0" borderId="1" xfId="0" applyNumberFormat="1" applyFont="1" applyBorder="1" applyAlignment="1">
      <alignment horizontal="right"/>
    </xf>
    <xf numFmtId="1" fontId="3" fillId="0" borderId="67" xfId="0" applyNumberFormat="1" applyFont="1" applyBorder="1" applyAlignment="1">
      <alignment horizontal="right"/>
    </xf>
    <xf numFmtId="0" fontId="1" fillId="0" borderId="0" xfId="0" applyFont="1"/>
    <xf numFmtId="1" fontId="3" fillId="0" borderId="84" xfId="0" applyNumberFormat="1" applyFont="1" applyBorder="1" applyAlignment="1">
      <alignment horizontal="center" vertical="center" wrapText="1"/>
    </xf>
    <xf numFmtId="1" fontId="3" fillId="11" borderId="12" xfId="0" applyNumberFormat="1" applyFont="1" applyFill="1" applyBorder="1" applyAlignment="1" applyProtection="1">
      <alignment horizontal="right" vertical="center" wrapText="1"/>
      <protection locked="0"/>
    </xf>
    <xf numFmtId="1" fontId="3" fillId="2" borderId="34" xfId="0" applyNumberFormat="1" applyFont="1" applyFill="1" applyBorder="1"/>
    <xf numFmtId="1" fontId="3" fillId="11" borderId="46" xfId="0" applyNumberFormat="1" applyFont="1" applyFill="1" applyBorder="1" applyAlignment="1" applyProtection="1">
      <alignment horizontal="right" vertical="center" wrapText="1"/>
      <protection locked="0"/>
    </xf>
    <xf numFmtId="1" fontId="3" fillId="2" borderId="42" xfId="0" applyNumberFormat="1" applyFont="1" applyFill="1" applyBorder="1"/>
    <xf numFmtId="1" fontId="3" fillId="3" borderId="26" xfId="0" applyNumberFormat="1" applyFont="1" applyFill="1" applyBorder="1" applyAlignment="1" applyProtection="1">
      <alignment horizontal="right" vertical="center"/>
      <protection locked="0"/>
    </xf>
    <xf numFmtId="1" fontId="3" fillId="3" borderId="87" xfId="0" applyNumberFormat="1" applyFont="1" applyFill="1" applyBorder="1" applyProtection="1">
      <protection locked="0"/>
    </xf>
    <xf numFmtId="1" fontId="3" fillId="3" borderId="23" xfId="0" applyNumberFormat="1" applyFont="1" applyFill="1" applyBorder="1" applyProtection="1">
      <protection locked="0"/>
    </xf>
    <xf numFmtId="1" fontId="3" fillId="3" borderId="88" xfId="0" applyNumberFormat="1" applyFont="1" applyFill="1" applyBorder="1" applyProtection="1">
      <protection locked="0"/>
    </xf>
    <xf numFmtId="1" fontId="3" fillId="3" borderId="24" xfId="0" applyNumberFormat="1" applyFont="1" applyFill="1" applyBorder="1" applyAlignment="1" applyProtection="1">
      <alignment horizontal="right" vertical="center"/>
      <protection locked="0"/>
    </xf>
    <xf numFmtId="1" fontId="3" fillId="11" borderId="27" xfId="0" applyNumberFormat="1" applyFont="1" applyFill="1" applyBorder="1" applyAlignment="1" applyProtection="1">
      <alignment horizontal="right" vertical="center" wrapText="1"/>
      <protection locked="0"/>
    </xf>
    <xf numFmtId="1" fontId="3" fillId="2" borderId="27" xfId="0" applyNumberFormat="1" applyFont="1" applyFill="1" applyBorder="1"/>
    <xf numFmtId="1" fontId="3" fillId="0" borderId="22" xfId="0" applyNumberFormat="1" applyFont="1" applyBorder="1" applyAlignment="1">
      <alignment horizontal="left" vertical="center" wrapText="1"/>
    </xf>
    <xf numFmtId="1" fontId="3" fillId="11" borderId="22" xfId="0" applyNumberFormat="1" applyFont="1" applyFill="1" applyBorder="1" applyAlignment="1" applyProtection="1">
      <alignment horizontal="right" vertical="center" wrapText="1"/>
      <protection locked="0"/>
    </xf>
    <xf numFmtId="1" fontId="3" fillId="2" borderId="22" xfId="0" applyNumberFormat="1" applyFont="1" applyFill="1" applyBorder="1"/>
    <xf numFmtId="1" fontId="3" fillId="0" borderId="42" xfId="0" applyNumberFormat="1" applyFont="1" applyBorder="1" applyAlignment="1">
      <alignment horizontal="left" vertical="center" wrapText="1"/>
    </xf>
    <xf numFmtId="1" fontId="3" fillId="11" borderId="42" xfId="0" applyNumberFormat="1" applyFont="1" applyFill="1" applyBorder="1" applyAlignment="1" applyProtection="1">
      <alignment horizontal="right" vertical="center" wrapText="1"/>
      <protection locked="0"/>
    </xf>
    <xf numFmtId="1" fontId="3" fillId="3" borderId="89" xfId="0" applyNumberFormat="1" applyFont="1" applyFill="1" applyBorder="1" applyProtection="1">
      <protection locked="0"/>
    </xf>
    <xf numFmtId="1" fontId="3" fillId="3" borderId="44" xfId="0" applyNumberFormat="1" applyFont="1" applyFill="1" applyBorder="1" applyProtection="1">
      <protection locked="0"/>
    </xf>
    <xf numFmtId="1" fontId="3" fillId="3" borderId="90" xfId="0" applyNumberFormat="1" applyFont="1" applyFill="1" applyBorder="1" applyProtection="1">
      <protection locked="0"/>
    </xf>
    <xf numFmtId="1" fontId="4" fillId="0" borderId="65" xfId="0" applyNumberFormat="1" applyFont="1" applyBorder="1"/>
    <xf numFmtId="1" fontId="3" fillId="3" borderId="69" xfId="0" applyNumberFormat="1" applyFont="1" applyFill="1" applyBorder="1" applyAlignment="1" applyProtection="1">
      <alignment horizontal="right"/>
      <protection locked="0"/>
    </xf>
    <xf numFmtId="1" fontId="3" fillId="3" borderId="17" xfId="0" applyNumberFormat="1" applyFont="1" applyFill="1" applyBorder="1" applyAlignment="1" applyProtection="1">
      <alignment horizontal="right"/>
      <protection locked="0"/>
    </xf>
    <xf numFmtId="1" fontId="3" fillId="3" borderId="36" xfId="0" applyNumberFormat="1" applyFont="1" applyFill="1" applyBorder="1" applyAlignment="1" applyProtection="1">
      <alignment horizontal="right"/>
      <protection locked="0"/>
    </xf>
    <xf numFmtId="1" fontId="3" fillId="3" borderId="11" xfId="0" applyNumberFormat="1" applyFont="1" applyFill="1" applyBorder="1" applyAlignment="1" applyProtection="1">
      <alignment horizontal="right"/>
      <protection locked="0"/>
    </xf>
    <xf numFmtId="1" fontId="3" fillId="3" borderId="80" xfId="0" applyNumberFormat="1" applyFont="1" applyFill="1" applyBorder="1" applyAlignment="1" applyProtection="1">
      <alignment horizontal="right"/>
      <protection locked="0"/>
    </xf>
    <xf numFmtId="1" fontId="3" fillId="3" borderId="34" xfId="0" applyNumberFormat="1" applyFont="1" applyFill="1" applyBorder="1" applyAlignment="1" applyProtection="1">
      <alignment horizontal="right"/>
      <protection locked="0"/>
    </xf>
    <xf numFmtId="1" fontId="3" fillId="3" borderId="54" xfId="0" applyNumberFormat="1" applyFont="1" applyFill="1" applyBorder="1" applyAlignment="1" applyProtection="1">
      <alignment horizontal="right"/>
      <protection locked="0"/>
    </xf>
    <xf numFmtId="1" fontId="3" fillId="3" borderId="39" xfId="0" applyNumberFormat="1" applyFont="1" applyFill="1" applyBorder="1" applyAlignment="1" applyProtection="1">
      <alignment horizontal="right"/>
      <protection locked="0"/>
    </xf>
    <xf numFmtId="1" fontId="3" fillId="3" borderId="19" xfId="0" applyNumberFormat="1" applyFont="1" applyFill="1" applyBorder="1" applyAlignment="1" applyProtection="1">
      <alignment horizontal="right"/>
      <protection locked="0"/>
    </xf>
    <xf numFmtId="1" fontId="3" fillId="3" borderId="71" xfId="0" applyNumberFormat="1" applyFont="1" applyFill="1" applyBorder="1" applyAlignment="1" applyProtection="1">
      <alignment horizontal="right"/>
      <protection locked="0"/>
    </xf>
    <xf numFmtId="1" fontId="3" fillId="3" borderId="13" xfId="0" applyNumberFormat="1" applyFont="1" applyFill="1" applyBorder="1" applyAlignment="1" applyProtection="1">
      <alignment horizontal="right"/>
      <protection locked="0"/>
    </xf>
    <xf numFmtId="1" fontId="3" fillId="2" borderId="73" xfId="0" applyNumberFormat="1" applyFont="1" applyFill="1" applyBorder="1" applyAlignment="1">
      <alignment horizontal="right"/>
    </xf>
    <xf numFmtId="1" fontId="3" fillId="3" borderId="61" xfId="0" applyNumberFormat="1" applyFont="1" applyFill="1" applyBorder="1" applyAlignment="1" applyProtection="1">
      <alignment horizontal="right"/>
      <protection locked="0"/>
    </xf>
    <xf numFmtId="1" fontId="3" fillId="3" borderId="95" xfId="0" applyNumberFormat="1" applyFont="1" applyFill="1" applyBorder="1" applyAlignment="1" applyProtection="1">
      <alignment horizontal="right"/>
      <protection locked="0"/>
    </xf>
    <xf numFmtId="1" fontId="3" fillId="3" borderId="73" xfId="0" applyNumberFormat="1" applyFont="1" applyFill="1" applyBorder="1" applyAlignment="1" applyProtection="1">
      <alignment horizontal="right"/>
      <protection locked="0"/>
    </xf>
    <xf numFmtId="1" fontId="3" fillId="3" borderId="75" xfId="0" applyNumberFormat="1" applyFont="1" applyFill="1" applyBorder="1" applyAlignment="1" applyProtection="1">
      <alignment horizontal="right"/>
      <protection locked="0"/>
    </xf>
    <xf numFmtId="1" fontId="3" fillId="3" borderId="27" xfId="0" applyNumberFormat="1" applyFont="1" applyFill="1" applyBorder="1" applyAlignment="1" applyProtection="1">
      <alignment horizontal="right"/>
      <protection locked="0"/>
    </xf>
    <xf numFmtId="1" fontId="3" fillId="0" borderId="83" xfId="0" applyNumberFormat="1" applyFont="1" applyBorder="1"/>
    <xf numFmtId="1" fontId="3" fillId="0" borderId="34" xfId="0" applyNumberFormat="1" applyFont="1" applyBorder="1" applyAlignment="1">
      <alignment horizontal="right"/>
    </xf>
    <xf numFmtId="1" fontId="3" fillId="3" borderId="35" xfId="0" applyNumberFormat="1" applyFont="1" applyFill="1" applyBorder="1" applyAlignment="1" applyProtection="1">
      <alignment horizontal="right"/>
      <protection locked="0"/>
    </xf>
    <xf numFmtId="1" fontId="3" fillId="3" borderId="12" xfId="0" applyNumberFormat="1" applyFont="1" applyFill="1" applyBorder="1" applyAlignment="1" applyProtection="1">
      <alignment horizontal="right"/>
      <protection locked="0"/>
    </xf>
    <xf numFmtId="1" fontId="3" fillId="0" borderId="27" xfId="0" applyNumberFormat="1" applyFont="1" applyBorder="1" applyAlignment="1" applyProtection="1">
      <alignment vertical="center" wrapText="1"/>
      <protection hidden="1"/>
    </xf>
    <xf numFmtId="1" fontId="3" fillId="0" borderId="42" xfId="0" applyNumberFormat="1" applyFont="1" applyBorder="1" applyAlignment="1">
      <alignment horizontal="right"/>
    </xf>
    <xf numFmtId="1" fontId="3" fillId="3" borderId="43" xfId="0" applyNumberFormat="1" applyFont="1" applyFill="1" applyBorder="1" applyAlignment="1" applyProtection="1">
      <alignment horizontal="right"/>
      <protection locked="0"/>
    </xf>
    <xf numFmtId="0" fontId="7" fillId="0" borderId="0" xfId="0" applyFont="1"/>
    <xf numFmtId="1" fontId="3" fillId="0" borderId="33" xfId="0" applyNumberFormat="1" applyFont="1" applyBorder="1" applyAlignment="1" applyProtection="1">
      <alignment horizontal="center" vertical="center" wrapText="1"/>
      <protection hidden="1"/>
    </xf>
    <xf numFmtId="1" fontId="3" fillId="0" borderId="33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wrapText="1"/>
    </xf>
    <xf numFmtId="1" fontId="3" fillId="3" borderId="3" xfId="0" applyNumberFormat="1" applyFont="1" applyFill="1" applyBorder="1" applyAlignment="1" applyProtection="1">
      <alignment horizontal="right"/>
      <protection locked="0"/>
    </xf>
    <xf numFmtId="1" fontId="3" fillId="0" borderId="4" xfId="0" applyNumberFormat="1" applyFont="1" applyBorder="1" applyAlignment="1">
      <alignment horizontal="center" vertical="center"/>
    </xf>
    <xf numFmtId="164" fontId="3" fillId="0" borderId="31" xfId="1" applyNumberFormat="1" applyFont="1" applyBorder="1" applyAlignment="1" applyProtection="1">
      <alignment horizontal="center" vertical="center" wrapText="1"/>
    </xf>
    <xf numFmtId="164" fontId="3" fillId="0" borderId="10" xfId="1" applyNumberFormat="1" applyFont="1" applyBorder="1" applyAlignment="1" applyProtection="1">
      <alignment horizontal="center" vertical="center"/>
    </xf>
    <xf numFmtId="1" fontId="3" fillId="0" borderId="19" xfId="0" quotePrefix="1" applyNumberFormat="1" applyFont="1" applyBorder="1" applyAlignment="1">
      <alignment horizontal="left" wrapText="1"/>
    </xf>
    <xf numFmtId="166" fontId="3" fillId="10" borderId="22" xfId="1" applyNumberFormat="1" applyFont="1" applyFill="1" applyBorder="1" applyAlignment="1" applyProtection="1">
      <alignment horizontal="right"/>
    </xf>
    <xf numFmtId="1" fontId="3" fillId="0" borderId="19" xfId="0" quotePrefix="1" applyNumberFormat="1" applyFont="1" applyBorder="1" applyAlignment="1">
      <alignment horizontal="left"/>
    </xf>
    <xf numFmtId="164" fontId="3" fillId="0" borderId="1" xfId="1" applyNumberFormat="1" applyFont="1" applyBorder="1" applyAlignment="1" applyProtection="1">
      <alignment horizontal="center" vertical="center" wrapText="1"/>
    </xf>
    <xf numFmtId="166" fontId="3" fillId="0" borderId="3" xfId="3" applyNumberFormat="1" applyFont="1" applyFill="1" applyBorder="1" applyAlignment="1" applyProtection="1">
      <alignment horizontal="right"/>
    </xf>
    <xf numFmtId="166" fontId="3" fillId="0" borderId="31" xfId="3" applyNumberFormat="1" applyFont="1" applyFill="1" applyBorder="1" applyAlignment="1" applyProtection="1">
      <alignment horizontal="right"/>
    </xf>
    <xf numFmtId="166" fontId="3" fillId="0" borderId="4" xfId="3" applyNumberFormat="1" applyFont="1" applyFill="1" applyBorder="1" applyAlignment="1" applyProtection="1">
      <alignment horizontal="right"/>
    </xf>
    <xf numFmtId="166" fontId="3" fillId="0" borderId="7" xfId="3" applyNumberFormat="1" applyFont="1" applyFill="1" applyBorder="1" applyAlignment="1" applyProtection="1">
      <alignment horizontal="right"/>
    </xf>
    <xf numFmtId="166" fontId="3" fillId="0" borderId="10" xfId="3" applyNumberFormat="1" applyFont="1" applyFill="1" applyBorder="1" applyAlignment="1" applyProtection="1">
      <alignment horizontal="right"/>
    </xf>
    <xf numFmtId="1" fontId="3" fillId="0" borderId="92" xfId="0" applyNumberFormat="1" applyFont="1" applyBorder="1" applyAlignment="1">
      <alignment vertical="center"/>
    </xf>
    <xf numFmtId="1" fontId="3" fillId="0" borderId="11" xfId="0" applyNumberFormat="1" applyFont="1" applyBorder="1" applyAlignment="1">
      <alignment vertical="center" wrapText="1"/>
    </xf>
    <xf numFmtId="1" fontId="6" fillId="3" borderId="96" xfId="0" applyNumberFormat="1" applyFont="1" applyFill="1" applyBorder="1" applyAlignment="1" applyProtection="1">
      <alignment horizontal="right"/>
      <protection locked="0"/>
    </xf>
    <xf numFmtId="1" fontId="3" fillId="0" borderId="96" xfId="0" applyNumberFormat="1" applyFont="1" applyBorder="1" applyAlignment="1">
      <alignment horizontal="right"/>
    </xf>
    <xf numFmtId="1" fontId="3" fillId="0" borderId="91" xfId="0" applyNumberFormat="1" applyFont="1" applyBorder="1" applyAlignment="1">
      <alignment horizontal="right"/>
    </xf>
    <xf numFmtId="1" fontId="3" fillId="0" borderId="36" xfId="0" applyNumberFormat="1" applyFont="1" applyBorder="1" applyAlignment="1">
      <alignment horizontal="right"/>
    </xf>
    <xf numFmtId="1" fontId="3" fillId="3" borderId="96" xfId="0" applyNumberFormat="1" applyFont="1" applyFill="1" applyBorder="1" applyAlignment="1" applyProtection="1">
      <alignment horizontal="right"/>
      <protection locked="0"/>
    </xf>
    <xf numFmtId="1" fontId="3" fillId="3" borderId="83" xfId="0" applyNumberFormat="1" applyFont="1" applyFill="1" applyBorder="1" applyAlignment="1" applyProtection="1">
      <alignment horizontal="right"/>
      <protection locked="0"/>
    </xf>
    <xf numFmtId="1" fontId="3" fillId="3" borderId="86" xfId="0" applyNumberFormat="1" applyFont="1" applyFill="1" applyBorder="1" applyAlignment="1" applyProtection="1">
      <alignment horizontal="right"/>
      <protection locked="0"/>
    </xf>
    <xf numFmtId="1" fontId="3" fillId="0" borderId="19" xfId="0" applyNumberFormat="1" applyFont="1" applyBorder="1" applyAlignment="1">
      <alignment vertical="center" wrapText="1"/>
    </xf>
    <xf numFmtId="1" fontId="3" fillId="0" borderId="54" xfId="0" applyNumberFormat="1" applyFont="1" applyBorder="1" applyAlignment="1">
      <alignment horizontal="right"/>
    </xf>
    <xf numFmtId="1" fontId="3" fillId="0" borderId="74" xfId="0" applyNumberFormat="1" applyFont="1" applyBorder="1" applyAlignment="1">
      <alignment horizontal="right"/>
    </xf>
    <xf numFmtId="1" fontId="3" fillId="0" borderId="39" xfId="0" applyNumberFormat="1" applyFont="1" applyBorder="1" applyAlignment="1">
      <alignment horizontal="right"/>
    </xf>
    <xf numFmtId="1" fontId="3" fillId="3" borderId="97" xfId="0" applyNumberFormat="1" applyFont="1" applyFill="1" applyBorder="1" applyAlignment="1" applyProtection="1">
      <alignment horizontal="right"/>
      <protection locked="0"/>
    </xf>
    <xf numFmtId="1" fontId="3" fillId="3" borderId="39" xfId="0" applyNumberFormat="1" applyFont="1" applyFill="1" applyBorder="1" applyProtection="1">
      <protection locked="0"/>
    </xf>
    <xf numFmtId="1" fontId="3" fillId="0" borderId="48" xfId="0" applyNumberFormat="1" applyFont="1" applyBorder="1" applyAlignment="1">
      <alignment horizontal="right"/>
    </xf>
    <xf numFmtId="1" fontId="3" fillId="0" borderId="98" xfId="0" applyNumberFormat="1" applyFont="1" applyBorder="1" applyAlignment="1">
      <alignment horizontal="right"/>
    </xf>
    <xf numFmtId="1" fontId="3" fillId="3" borderId="98" xfId="0" applyNumberFormat="1" applyFont="1" applyFill="1" applyBorder="1" applyProtection="1">
      <protection locked="0"/>
    </xf>
    <xf numFmtId="1" fontId="3" fillId="3" borderId="99" xfId="0" applyNumberFormat="1" applyFont="1" applyFill="1" applyBorder="1" applyProtection="1">
      <protection locked="0"/>
    </xf>
    <xf numFmtId="1" fontId="3" fillId="3" borderId="38" xfId="0" applyNumberFormat="1" applyFont="1" applyFill="1" applyBorder="1" applyProtection="1">
      <protection locked="0"/>
    </xf>
    <xf numFmtId="1" fontId="3" fillId="0" borderId="53" xfId="0" applyNumberFormat="1" applyFont="1" applyBorder="1" applyAlignment="1">
      <alignment vertical="center" wrapText="1"/>
    </xf>
    <xf numFmtId="1" fontId="3" fillId="3" borderId="93" xfId="0" applyNumberFormat="1" applyFont="1" applyFill="1" applyBorder="1" applyProtection="1">
      <protection locked="0"/>
    </xf>
    <xf numFmtId="1" fontId="3" fillId="3" borderId="100" xfId="0" applyNumberFormat="1" applyFont="1" applyFill="1" applyBorder="1" applyProtection="1">
      <protection locked="0"/>
    </xf>
    <xf numFmtId="1" fontId="3" fillId="3" borderId="21" xfId="0" applyNumberFormat="1" applyFont="1" applyFill="1" applyBorder="1" applyProtection="1">
      <protection locked="0"/>
    </xf>
    <xf numFmtId="1" fontId="3" fillId="3" borderId="55" xfId="0" applyNumberFormat="1" applyFont="1" applyFill="1" applyBorder="1" applyProtection="1">
      <protection locked="0"/>
    </xf>
    <xf numFmtId="1" fontId="3" fillId="3" borderId="0" xfId="0" applyNumberFormat="1" applyFont="1" applyFill="1" applyProtection="1">
      <protection locked="0"/>
    </xf>
    <xf numFmtId="1" fontId="3" fillId="3" borderId="101" xfId="0" applyNumberFormat="1" applyFont="1" applyFill="1" applyBorder="1" applyProtection="1">
      <protection locked="0"/>
    </xf>
    <xf numFmtId="1" fontId="3" fillId="3" borderId="19" xfId="0" applyNumberFormat="1" applyFont="1" applyFill="1" applyBorder="1" applyProtection="1">
      <protection locked="0"/>
    </xf>
    <xf numFmtId="1" fontId="3" fillId="0" borderId="87" xfId="0" applyNumberFormat="1" applyFont="1" applyBorder="1" applyAlignment="1">
      <alignment horizontal="right"/>
    </xf>
    <xf numFmtId="1" fontId="3" fillId="0" borderId="25" xfId="0" applyNumberFormat="1" applyFont="1" applyBorder="1" applyAlignment="1">
      <alignment horizontal="right"/>
    </xf>
    <xf numFmtId="1" fontId="3" fillId="0" borderId="45" xfId="0" applyNumberFormat="1" applyFont="1" applyBorder="1" applyAlignment="1">
      <alignment horizontal="right"/>
    </xf>
    <xf numFmtId="1" fontId="3" fillId="3" borderId="95" xfId="0" applyNumberFormat="1" applyFont="1" applyFill="1" applyBorder="1" applyProtection="1">
      <protection locked="0"/>
    </xf>
    <xf numFmtId="1" fontId="3" fillId="3" borderId="43" xfId="0" applyNumberFormat="1" applyFont="1" applyFill="1" applyBorder="1" applyProtection="1">
      <protection locked="0"/>
    </xf>
    <xf numFmtId="1" fontId="3" fillId="3" borderId="73" xfId="0" applyNumberFormat="1" applyFont="1" applyFill="1" applyBorder="1" applyProtection="1">
      <protection locked="0"/>
    </xf>
    <xf numFmtId="1" fontId="3" fillId="0" borderId="3" xfId="0" applyNumberFormat="1" applyFont="1" applyBorder="1" applyAlignment="1">
      <alignment horizontal="center"/>
    </xf>
    <xf numFmtId="1" fontId="3" fillId="0" borderId="10" xfId="0" applyNumberFormat="1" applyFont="1" applyBorder="1"/>
    <xf numFmtId="1" fontId="3" fillId="0" borderId="2" xfId="0" applyNumberFormat="1" applyFont="1" applyBorder="1" applyAlignment="1">
      <alignment horizontal="right"/>
    </xf>
    <xf numFmtId="1" fontId="3" fillId="0" borderId="7" xfId="0" applyNumberFormat="1" applyFont="1" applyBorder="1" applyAlignment="1">
      <alignment horizontal="right"/>
    </xf>
    <xf numFmtId="0" fontId="3" fillId="0" borderId="92" xfId="0" applyFont="1" applyBorder="1"/>
    <xf numFmtId="1" fontId="0" fillId="12" borderId="0" xfId="0" applyNumberFormat="1" applyFill="1"/>
    <xf numFmtId="0" fontId="0" fillId="12" borderId="0" xfId="0" applyFill="1"/>
    <xf numFmtId="1" fontId="10" fillId="13" borderId="0" xfId="0" applyNumberFormat="1" applyFont="1" applyFill="1"/>
    <xf numFmtId="0" fontId="0" fillId="9" borderId="0" xfId="0" applyFill="1"/>
    <xf numFmtId="0" fontId="0" fillId="8" borderId="0" xfId="0" applyFill="1"/>
    <xf numFmtId="1" fontId="3" fillId="5" borderId="20" xfId="0" applyNumberFormat="1" applyFont="1" applyFill="1" applyBorder="1" applyAlignment="1">
      <alignment horizontal="right"/>
    </xf>
    <xf numFmtId="1" fontId="6" fillId="5" borderId="38" xfId="0" applyNumberFormat="1" applyFont="1" applyFill="1" applyBorder="1" applyAlignment="1">
      <alignment horizontal="right"/>
    </xf>
    <xf numFmtId="1" fontId="3" fillId="5" borderId="95" xfId="0" applyNumberFormat="1" applyFont="1" applyFill="1" applyBorder="1" applyAlignment="1">
      <alignment horizontal="right"/>
    </xf>
    <xf numFmtId="1" fontId="3" fillId="5" borderId="38" xfId="0" applyNumberFormat="1" applyFont="1" applyFill="1" applyBorder="1" applyAlignment="1">
      <alignment horizontal="right"/>
    </xf>
    <xf numFmtId="1" fontId="3" fillId="5" borderId="102" xfId="0" applyNumberFormat="1" applyFont="1" applyFill="1" applyBorder="1" applyAlignment="1">
      <alignment horizontal="right"/>
    </xf>
    <xf numFmtId="1" fontId="3" fillId="5" borderId="61" xfId="0" applyNumberFormat="1" applyFont="1" applyFill="1" applyBorder="1" applyAlignment="1">
      <alignment horizontal="right"/>
    </xf>
    <xf numFmtId="1" fontId="3" fillId="5" borderId="21" xfId="0" applyNumberFormat="1" applyFont="1" applyFill="1" applyBorder="1" applyAlignment="1">
      <alignment horizontal="right"/>
    </xf>
    <xf numFmtId="1" fontId="6" fillId="5" borderId="102" xfId="0" applyNumberFormat="1" applyFont="1" applyFill="1" applyBorder="1" applyAlignment="1">
      <alignment horizontal="right"/>
    </xf>
    <xf numFmtId="1" fontId="3" fillId="0" borderId="19" xfId="0" applyNumberFormat="1" applyFont="1" applyBorder="1" applyAlignment="1">
      <alignment horizontal="left" vertical="center" wrapText="1"/>
    </xf>
    <xf numFmtId="1" fontId="3" fillId="0" borderId="18" xfId="0" applyNumberFormat="1" applyFont="1" applyBorder="1" applyAlignment="1">
      <alignment horizontal="left" vertical="center" wrapText="1"/>
    </xf>
    <xf numFmtId="1" fontId="2" fillId="0" borderId="0" xfId="0" applyNumberFormat="1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left" vertical="center" wrapText="1"/>
    </xf>
    <xf numFmtId="1" fontId="3" fillId="0" borderId="12" xfId="0" applyNumberFormat="1" applyFont="1" applyBorder="1" applyAlignment="1">
      <alignment horizontal="left" vertical="center" wrapText="1"/>
    </xf>
    <xf numFmtId="1" fontId="3" fillId="0" borderId="10" xfId="0" applyNumberFormat="1" applyFont="1" applyBorder="1" applyAlignment="1">
      <alignment horizontal="center" vertical="center"/>
    </xf>
    <xf numFmtId="1" fontId="3" fillId="10" borderId="21" xfId="0" applyNumberFormat="1" applyFont="1" applyFill="1" applyBorder="1" applyAlignment="1">
      <alignment horizontal="left" vertical="center" wrapText="1"/>
    </xf>
    <xf numFmtId="1" fontId="3" fillId="10" borderId="18" xfId="0" applyNumberFormat="1" applyFont="1" applyFill="1" applyBorder="1" applyAlignment="1">
      <alignment horizontal="left" vertical="center" wrapText="1"/>
    </xf>
    <xf numFmtId="1" fontId="3" fillId="10" borderId="25" xfId="0" applyNumberFormat="1" applyFont="1" applyFill="1" applyBorder="1" applyAlignment="1">
      <alignment horizontal="left" vertical="center" wrapText="1"/>
    </xf>
    <xf numFmtId="1" fontId="3" fillId="10" borderId="26" xfId="0" applyNumberFormat="1" applyFont="1" applyFill="1" applyBorder="1" applyAlignment="1">
      <alignment horizontal="left" vertical="center" wrapText="1"/>
    </xf>
    <xf numFmtId="1" fontId="4" fillId="0" borderId="2" xfId="0" applyNumberFormat="1" applyFont="1" applyBorder="1" applyAlignment="1">
      <alignment horizontal="left"/>
    </xf>
    <xf numFmtId="1" fontId="3" fillId="10" borderId="73" xfId="0" applyNumberFormat="1" applyFont="1" applyFill="1" applyBorder="1" applyAlignment="1">
      <alignment horizontal="left" vertical="center" wrapText="1"/>
    </xf>
    <xf numFmtId="1" fontId="3" fillId="0" borderId="33" xfId="0" applyNumberFormat="1" applyFont="1" applyBorder="1" applyAlignment="1">
      <alignment horizontal="center" vertical="center" wrapText="1"/>
    </xf>
    <xf numFmtId="1" fontId="3" fillId="0" borderId="37" xfId="0" applyNumberFormat="1" applyFont="1" applyBorder="1" applyAlignment="1">
      <alignment horizontal="center" vertical="center" wrapText="1"/>
    </xf>
    <xf numFmtId="1" fontId="3" fillId="0" borderId="4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1" fontId="3" fillId="0" borderId="73" xfId="0" applyNumberFormat="1" applyFont="1" applyBorder="1" applyAlignment="1">
      <alignment horizontal="left" vertical="center" wrapText="1"/>
    </xf>
    <xf numFmtId="1" fontId="3" fillId="0" borderId="26" xfId="0" applyNumberFormat="1" applyFont="1" applyBorder="1" applyAlignment="1">
      <alignment horizontal="left" vertical="center" wrapText="1"/>
    </xf>
    <xf numFmtId="1" fontId="3" fillId="0" borderId="33" xfId="0" applyNumberFormat="1" applyFont="1" applyBorder="1" applyAlignment="1">
      <alignment horizontal="left" vertical="center" wrapText="1"/>
    </xf>
    <xf numFmtId="1" fontId="3" fillId="0" borderId="37" xfId="0" applyNumberFormat="1" applyFont="1" applyBorder="1" applyAlignment="1">
      <alignment horizontal="left" vertical="center" wrapText="1"/>
    </xf>
    <xf numFmtId="1" fontId="3" fillId="0" borderId="42" xfId="0" applyNumberFormat="1" applyFont="1" applyBorder="1" applyAlignment="1">
      <alignment horizontal="left" vertical="center" wrapText="1"/>
    </xf>
    <xf numFmtId="1" fontId="3" fillId="0" borderId="91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 wrapText="1"/>
    </xf>
    <xf numFmtId="1" fontId="3" fillId="0" borderId="65" xfId="0" applyNumberFormat="1" applyFont="1" applyBorder="1" applyAlignment="1">
      <alignment horizontal="center" vertical="center"/>
    </xf>
    <xf numFmtId="1" fontId="3" fillId="0" borderId="47" xfId="0" applyNumberFormat="1" applyFont="1" applyBorder="1" applyAlignment="1">
      <alignment horizontal="center" vertical="center"/>
    </xf>
    <xf numFmtId="1" fontId="3" fillId="0" borderId="60" xfId="0" applyNumberFormat="1" applyFont="1" applyBorder="1" applyAlignment="1">
      <alignment horizontal="center" vertical="center"/>
    </xf>
    <xf numFmtId="1" fontId="3" fillId="0" borderId="83" xfId="0" applyNumberFormat="1" applyFont="1" applyBorder="1" applyAlignment="1">
      <alignment horizontal="center" vertical="center"/>
    </xf>
    <xf numFmtId="1" fontId="3" fillId="0" borderId="46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4" xfId="0" applyFont="1" applyBorder="1" applyAlignment="1">
      <alignment horizontal="center" vertical="center"/>
    </xf>
    <xf numFmtId="1" fontId="3" fillId="0" borderId="66" xfId="0" applyNumberFormat="1" applyFont="1" applyBorder="1" applyAlignment="1">
      <alignment horizontal="center" vertical="center" wrapText="1"/>
    </xf>
    <xf numFmtId="1" fontId="3" fillId="0" borderId="44" xfId="0" applyNumberFormat="1" applyFont="1" applyBorder="1" applyAlignment="1">
      <alignment horizontal="center" vertical="center" wrapText="1"/>
    </xf>
    <xf numFmtId="1" fontId="3" fillId="0" borderId="86" xfId="0" applyNumberFormat="1" applyFont="1" applyBorder="1" applyAlignment="1">
      <alignment horizontal="center" vertical="center" wrapText="1"/>
    </xf>
    <xf numFmtId="1" fontId="3" fillId="0" borderId="45" xfId="0" applyNumberFormat="1" applyFont="1" applyBorder="1" applyAlignment="1">
      <alignment horizontal="center" vertical="center" wrapText="1"/>
    </xf>
    <xf numFmtId="1" fontId="3" fillId="0" borderId="85" xfId="0" applyNumberFormat="1" applyFont="1" applyBorder="1" applyAlignment="1">
      <alignment horizontal="center" vertical="center" wrapText="1"/>
    </xf>
    <xf numFmtId="1" fontId="3" fillId="0" borderId="64" xfId="0" applyNumberFormat="1" applyFont="1" applyBorder="1" applyAlignment="1">
      <alignment horizontal="center" vertical="center" wrapText="1"/>
    </xf>
    <xf numFmtId="1" fontId="3" fillId="0" borderId="94" xfId="0" applyNumberFormat="1" applyFont="1" applyBorder="1" applyAlignment="1">
      <alignment horizontal="center" vertical="center" wrapText="1"/>
    </xf>
    <xf numFmtId="1" fontId="3" fillId="0" borderId="90" xfId="0" applyNumberFormat="1" applyFont="1" applyBorder="1" applyAlignment="1">
      <alignment horizontal="center" vertical="center" wrapText="1"/>
    </xf>
    <xf numFmtId="1" fontId="3" fillId="0" borderId="11" xfId="0" applyNumberFormat="1" applyFont="1" applyBorder="1" applyAlignment="1">
      <alignment horizontal="left"/>
    </xf>
    <xf numFmtId="1" fontId="3" fillId="0" borderId="12" xfId="0" applyNumberFormat="1" applyFont="1" applyBorder="1" applyAlignment="1">
      <alignment horizontal="left"/>
    </xf>
    <xf numFmtId="1" fontId="3" fillId="0" borderId="19" xfId="0" applyNumberFormat="1" applyFont="1" applyBorder="1" applyAlignment="1">
      <alignment horizontal="left"/>
    </xf>
    <xf numFmtId="1" fontId="3" fillId="0" borderId="18" xfId="0" applyNumberFormat="1" applyFont="1" applyBorder="1" applyAlignment="1">
      <alignment horizontal="left"/>
    </xf>
    <xf numFmtId="1" fontId="3" fillId="0" borderId="19" xfId="0" quotePrefix="1" applyNumberFormat="1" applyFont="1" applyBorder="1" applyAlignment="1">
      <alignment horizontal="left"/>
    </xf>
    <xf numFmtId="1" fontId="3" fillId="0" borderId="92" xfId="0" applyNumberFormat="1" applyFont="1" applyBorder="1" applyAlignment="1">
      <alignment horizontal="center" vertical="center"/>
    </xf>
    <xf numFmtId="1" fontId="3" fillId="0" borderId="9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8" xfId="0" applyNumberFormat="1" applyFont="1" applyBorder="1" applyAlignment="1">
      <alignment horizontal="center" vertical="center"/>
    </xf>
    <xf numFmtId="1" fontId="3" fillId="0" borderId="73" xfId="0" applyNumberFormat="1" applyFont="1" applyBorder="1" applyAlignment="1">
      <alignment horizontal="left"/>
    </xf>
    <xf numFmtId="1" fontId="3" fillId="0" borderId="26" xfId="0" applyNumberFormat="1" applyFont="1" applyBorder="1" applyAlignment="1">
      <alignment horizontal="left"/>
    </xf>
    <xf numFmtId="1" fontId="3" fillId="0" borderId="33" xfId="0" applyNumberFormat="1" applyFont="1" applyBorder="1" applyAlignment="1" applyProtection="1">
      <alignment horizontal="center" vertical="center" wrapText="1"/>
      <protection hidden="1"/>
    </xf>
    <xf numFmtId="1" fontId="3" fillId="0" borderId="42" xfId="0" applyNumberFormat="1" applyFont="1" applyBorder="1" applyAlignment="1" applyProtection="1">
      <alignment horizontal="center" vertical="center" wrapText="1"/>
      <protection hidden="1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center" vertical="center" wrapText="1"/>
    </xf>
    <xf numFmtId="164" fontId="3" fillId="0" borderId="3" xfId="1" applyNumberFormat="1" applyFont="1" applyBorder="1" applyAlignment="1" applyProtection="1">
      <alignment horizontal="center" vertical="center"/>
    </xf>
    <xf numFmtId="164" fontId="3" fillId="0" borderId="47" xfId="1" applyNumberFormat="1" applyFont="1" applyBorder="1" applyAlignment="1" applyProtection="1">
      <alignment horizontal="center" vertical="center"/>
    </xf>
    <xf numFmtId="164" fontId="3" fillId="0" borderId="91" xfId="1" applyNumberFormat="1" applyFont="1" applyBorder="1" applyAlignment="1" applyProtection="1">
      <alignment horizontal="center" vertical="center"/>
    </xf>
    <xf numFmtId="164" fontId="3" fillId="0" borderId="47" xfId="2" applyNumberFormat="1" applyFont="1" applyBorder="1" applyAlignment="1">
      <alignment horizontal="center" vertical="center"/>
    </xf>
    <xf numFmtId="164" fontId="3" fillId="0" borderId="83" xfId="2" applyNumberFormat="1" applyFont="1" applyBorder="1" applyAlignment="1">
      <alignment horizontal="center" vertical="center"/>
    </xf>
    <xf numFmtId="164" fontId="3" fillId="0" borderId="60" xfId="2" applyNumberFormat="1" applyFont="1" applyBorder="1" applyAlignment="1">
      <alignment horizontal="center" vertical="center"/>
    </xf>
    <xf numFmtId="164" fontId="3" fillId="0" borderId="46" xfId="2" applyNumberFormat="1" applyFont="1" applyBorder="1" applyAlignment="1">
      <alignment horizontal="center" vertical="center"/>
    </xf>
    <xf numFmtId="164" fontId="3" fillId="0" borderId="1" xfId="1" applyNumberFormat="1" applyFont="1" applyBorder="1" applyAlignment="1" applyProtection="1">
      <alignment horizontal="center" vertical="center" wrapText="1"/>
    </xf>
    <xf numFmtId="164" fontId="3" fillId="0" borderId="2" xfId="1" applyNumberFormat="1" applyFont="1" applyBorder="1" applyAlignment="1" applyProtection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1" fontId="3" fillId="0" borderId="47" xfId="0" applyNumberFormat="1" applyFont="1" applyBorder="1" applyAlignment="1">
      <alignment horizontal="center" vertical="center" wrapText="1"/>
    </xf>
    <xf numFmtId="1" fontId="3" fillId="0" borderId="91" xfId="0" applyNumberFormat="1" applyFont="1" applyBorder="1" applyAlignment="1">
      <alignment horizontal="center" vertical="center" wrapText="1"/>
    </xf>
    <xf numFmtId="1" fontId="3" fillId="0" borderId="83" xfId="0" applyNumberFormat="1" applyFont="1" applyBorder="1" applyAlignment="1">
      <alignment horizontal="center" vertical="center" wrapText="1"/>
    </xf>
    <xf numFmtId="1" fontId="3" fillId="0" borderId="60" xfId="0" applyNumberFormat="1" applyFont="1" applyBorder="1" applyAlignment="1">
      <alignment horizontal="center" vertical="center" wrapText="1"/>
    </xf>
    <xf numFmtId="1" fontId="3" fillId="0" borderId="65" xfId="0" applyNumberFormat="1" applyFont="1" applyBorder="1" applyAlignment="1">
      <alignment horizontal="center" vertical="center" wrapText="1"/>
    </xf>
    <xf numFmtId="1" fontId="3" fillId="0" borderId="46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0" xfId="0" applyNumberFormat="1" applyFont="1" applyBorder="1" applyAlignment="1">
      <alignment horizontal="center" vertical="center" wrapText="1"/>
    </xf>
  </cellXfs>
  <cellStyles count="4">
    <cellStyle name="Millares 2 2" xfId="3" xr:uid="{00000000-0005-0000-0000-000000000000}"/>
    <cellStyle name="Normal" xfId="0" builtinId="0"/>
    <cellStyle name="Normal 2 2" xfId="2" xr:uid="{00000000-0005-0000-0000-000002000000}"/>
    <cellStyle name="Normal_RMC-MUNI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cisternasr/Desktop/COMPARTIDOS/JOSE/A&#209;O%202025/MANUALES%20Y%20SERIES%20REM%202025/&#218;LTIMA%20VERSI&#211;N/SA_25_V1.4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1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4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AYO/116108A05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JUNIO/116108A06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JULIO/116108A07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AGOSTO/116108A08.xlsm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SEPTIEMBRE\116108A09.xlsm" TargetMode="External"/><Relationship Id="rId1" Type="http://schemas.openxmlformats.org/officeDocument/2006/relationships/externalLinkPath" Target="/JOSE/A&#209;O%202025/REM%20MENSUAL/SEPTIEMBRE/116108A09.xlsm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OCTUBRE\116108A10.xlsm" TargetMode="External"/><Relationship Id="rId1" Type="http://schemas.openxmlformats.org/officeDocument/2006/relationships/externalLinkPath" Target="/JOSE/A&#209;O%202025/REM%20MENSUAL/OCTUBRE/116108A10.xlsm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NOVIEMBRE\116108A11.xlsm" TargetMode="External"/><Relationship Id="rId1" Type="http://schemas.openxmlformats.org/officeDocument/2006/relationships/externalLinkPath" Target="/JOSE/A&#209;O%202025/REM%20MENSUAL/NOVIEMBRE/116108A11.xlsm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DICIEMBRE\116108A12.xlsm" TargetMode="External"/><Relationship Id="rId1" Type="http://schemas.openxmlformats.org/officeDocument/2006/relationships/externalLinkPath" Target="/JOSE/A&#209;O%202025/REM%20MENSUAL/DICIEMBRE/116108A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</row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</row>
        <row r="6">
          <cell r="B6">
            <v>0</v>
          </cell>
          <cell r="C6">
            <v>0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ENERO</v>
          </cell>
          <cell r="C6">
            <v>0</v>
          </cell>
          <cell r="D6">
            <v>1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FEBRERO</v>
          </cell>
          <cell r="C6">
            <v>0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MARZO</v>
          </cell>
          <cell r="C6">
            <v>0</v>
          </cell>
          <cell r="D6">
            <v>3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ABRIL</v>
          </cell>
          <cell r="C6">
            <v>0</v>
          </cell>
          <cell r="D6">
            <v>4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MAYO</v>
          </cell>
          <cell r="C6">
            <v>0</v>
          </cell>
          <cell r="D6">
            <v>5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JUNIO</v>
          </cell>
          <cell r="C6">
            <v>0</v>
          </cell>
          <cell r="D6">
            <v>6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JULIO</v>
          </cell>
          <cell r="C6">
            <v>0</v>
          </cell>
          <cell r="D6">
            <v>7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AGOSTO</v>
          </cell>
          <cell r="C6">
            <v>0</v>
          </cell>
          <cell r="D6">
            <v>8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SEPTIEMBRE</v>
          </cell>
          <cell r="C6">
            <v>0</v>
          </cell>
          <cell r="D6">
            <v>9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OCTUBRE</v>
          </cell>
          <cell r="C6">
            <v>1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NOVIEMBRE</v>
          </cell>
          <cell r="C6">
            <v>1</v>
          </cell>
          <cell r="D6">
            <v>1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DICIEMBRE</v>
          </cell>
          <cell r="C6">
            <v>1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354"/>
  <sheetViews>
    <sheetView topLeftCell="A43" workbookViewId="0">
      <selection activeCell="A48" sqref="A48:XFD69"/>
    </sheetView>
  </sheetViews>
  <sheetFormatPr baseColWidth="10" defaultColWidth="11.42578125" defaultRowHeight="15" x14ac:dyDescent="0.25"/>
  <cols>
    <col min="1" max="1" width="40.42578125" customWidth="1"/>
    <col min="2" max="2" width="32.7109375" customWidth="1"/>
    <col min="3" max="3" width="18.28515625" customWidth="1"/>
    <col min="4" max="9" width="16" customWidth="1"/>
    <col min="10" max="10" width="16.7109375" customWidth="1"/>
    <col min="11" max="11" width="15.28515625" customWidth="1"/>
    <col min="12" max="12" width="14.5703125" customWidth="1"/>
    <col min="13" max="13" width="15.140625" customWidth="1"/>
    <col min="14" max="19" width="14.7109375" customWidth="1"/>
    <col min="67" max="68" width="11.42578125" hidden="1" customWidth="1"/>
    <col min="69" max="73" width="10.7109375" style="250" hidden="1" customWidth="1"/>
    <col min="74" max="74" width="10.7109375" hidden="1" customWidth="1"/>
    <col min="75" max="78" width="10.7109375" style="251" hidden="1" customWidth="1"/>
    <col min="79" max="85" width="10.7109375" hidden="1" customWidth="1"/>
    <col min="86" max="86" width="11.42578125" hidden="1" customWidth="1"/>
    <col min="87" max="95" width="0" hidden="1" customWidth="1"/>
  </cols>
  <sheetData>
    <row r="1" spans="1:85" x14ac:dyDescent="0.25">
      <c r="A1" s="1" t="s">
        <v>0</v>
      </c>
      <c r="BQ1"/>
      <c r="BR1"/>
      <c r="BS1"/>
      <c r="BT1"/>
      <c r="BU1"/>
      <c r="BW1"/>
      <c r="BX1"/>
      <c r="BY1"/>
      <c r="BZ1"/>
    </row>
    <row r="2" spans="1:85" x14ac:dyDescent="0.25">
      <c r="A2" s="1" t="str">
        <f>CONCATENATE("COMUNA: ",[1]NOMBRE!B2, " (",[1]NOMBRE!C2,[1]NOMBRE!D2,[1]NOMBRE!E2,[1]NOMBRE!F2,[1]NOMBRE!G2,")")</f>
        <v>COMUNA: 0 (00000)</v>
      </c>
      <c r="BQ2"/>
      <c r="BR2"/>
      <c r="BS2"/>
      <c r="BT2"/>
      <c r="BU2"/>
      <c r="BW2"/>
      <c r="BX2"/>
      <c r="BY2"/>
      <c r="BZ2"/>
    </row>
    <row r="3" spans="1:85" x14ac:dyDescent="0.25">
      <c r="A3" s="1" t="str">
        <f>CONCATENATE("ESTABLECIMIENTO/ESTRATEGIA: ", [1]NOMBRE!B3, " (",[1]NOMBRE!C3,[1]NOMBRE!D3,[1]NOMBRE!E3,[1]NOMBRE!F3,[1]NOMBRE!G3,[1]NOMBRE!H3,")")</f>
        <v>ESTABLECIMIENTO/ESTRATEGIA: 0 (000000)</v>
      </c>
      <c r="BQ3"/>
      <c r="BR3"/>
      <c r="BS3"/>
      <c r="BT3"/>
      <c r="BU3"/>
      <c r="BW3"/>
      <c r="BX3"/>
      <c r="BY3"/>
      <c r="BZ3"/>
    </row>
    <row r="4" spans="1:85" x14ac:dyDescent="0.25">
      <c r="A4" s="1" t="str">
        <f>CONCATENATE("MES: ",[1]NOMBRE!B6, " (",[1]NOMBRE!C6,[1]NOMBRE!D6,")")</f>
        <v>MES: 0 (00)</v>
      </c>
      <c r="BQ4"/>
      <c r="BR4"/>
      <c r="BS4"/>
      <c r="BT4"/>
      <c r="BU4"/>
      <c r="BW4"/>
      <c r="BX4"/>
      <c r="BY4"/>
      <c r="BZ4"/>
    </row>
    <row r="5" spans="1:85" x14ac:dyDescent="0.25">
      <c r="A5" s="1" t="str">
        <f>CONCATENATE("AÑO: ",[1]NOMBRE!B7)</f>
        <v>AÑO: 2025</v>
      </c>
      <c r="BQ5"/>
      <c r="BR5"/>
      <c r="BS5"/>
      <c r="BT5"/>
      <c r="BU5"/>
      <c r="BW5"/>
      <c r="BX5"/>
      <c r="BY5"/>
      <c r="BZ5"/>
    </row>
    <row r="6" spans="1:85" x14ac:dyDescent="0.25">
      <c r="A6" s="262" t="s">
        <v>1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BQ6"/>
      <c r="BR6"/>
      <c r="BS6"/>
      <c r="BT6"/>
      <c r="BU6"/>
      <c r="BW6"/>
      <c r="BX6"/>
      <c r="BY6"/>
      <c r="BZ6"/>
    </row>
    <row r="7" spans="1:85" x14ac:dyDescent="0.25">
      <c r="S7" s="2"/>
      <c r="T7" s="2"/>
      <c r="BQ7"/>
      <c r="BR7"/>
      <c r="BS7"/>
      <c r="BT7"/>
      <c r="BU7"/>
      <c r="BW7"/>
      <c r="BX7"/>
      <c r="BY7"/>
      <c r="BZ7"/>
    </row>
    <row r="8" spans="1:85" s="5" customFormat="1" ht="11.25" x14ac:dyDescent="0.15">
      <c r="A8" s="3" t="s">
        <v>2</v>
      </c>
      <c r="B8" s="4"/>
      <c r="C8" s="4"/>
      <c r="D8" s="4"/>
      <c r="E8" s="4"/>
      <c r="F8" s="4"/>
      <c r="G8" s="3"/>
      <c r="H8" s="4"/>
      <c r="I8" s="4"/>
      <c r="J8" s="4"/>
      <c r="K8" s="4"/>
      <c r="L8" s="4"/>
      <c r="M8" s="4"/>
      <c r="N8" s="4"/>
      <c r="O8" s="4"/>
      <c r="P8" s="4"/>
      <c r="S8" s="2"/>
      <c r="T8" s="2"/>
    </row>
    <row r="9" spans="1:85" s="15" customFormat="1" ht="42" x14ac:dyDescent="0.15">
      <c r="A9" s="263" t="s">
        <v>3</v>
      </c>
      <c r="B9" s="264"/>
      <c r="C9" s="6" t="s">
        <v>4</v>
      </c>
      <c r="D9" s="7" t="s">
        <v>5</v>
      </c>
      <c r="E9" s="8" t="s">
        <v>6</v>
      </c>
      <c r="F9" s="8" t="s">
        <v>7</v>
      </c>
      <c r="G9" s="9" t="s">
        <v>8</v>
      </c>
      <c r="H9" s="10" t="s">
        <v>9</v>
      </c>
      <c r="I9" s="10" t="s">
        <v>10</v>
      </c>
      <c r="J9" s="11" t="s">
        <v>11</v>
      </c>
      <c r="K9" s="9" t="s">
        <v>12</v>
      </c>
      <c r="L9" s="12" t="s">
        <v>13</v>
      </c>
      <c r="M9" s="13" t="s">
        <v>14</v>
      </c>
      <c r="N9" s="8" t="s">
        <v>15</v>
      </c>
      <c r="O9" s="8" t="s">
        <v>16</v>
      </c>
      <c r="P9" s="8" t="s">
        <v>17</v>
      </c>
      <c r="Q9" s="8" t="s">
        <v>18</v>
      </c>
      <c r="R9" s="8" t="s">
        <v>19</v>
      </c>
      <c r="S9" s="14" t="s">
        <v>20</v>
      </c>
      <c r="T9" s="2"/>
      <c r="U9" s="2"/>
    </row>
    <row r="10" spans="1:85" s="15" customFormat="1" ht="10.5" x14ac:dyDescent="0.15">
      <c r="A10" s="265" t="s">
        <v>21</v>
      </c>
      <c r="B10" s="266"/>
      <c r="C10" s="16">
        <f>SUM(D10:G10)</f>
        <v>0</v>
      </c>
      <c r="D10" s="17">
        <f>SUM(ENERO:DICIEMBRE!D10)</f>
        <v>0</v>
      </c>
      <c r="E10" s="17"/>
      <c r="F10" s="17"/>
      <c r="G10" s="17"/>
      <c r="H10" s="18"/>
      <c r="I10" s="18"/>
      <c r="J10" s="17"/>
      <c r="K10" s="17"/>
      <c r="L10" s="17"/>
      <c r="M10" s="19"/>
      <c r="N10" s="20"/>
      <c r="O10" s="20"/>
      <c r="P10" s="20"/>
      <c r="Q10" s="21"/>
      <c r="R10" s="20"/>
      <c r="S10" s="22"/>
      <c r="T10" s="15" t="str">
        <f>BQ10&amp;BS10&amp;BT10&amp;BU10&amp;BW10&amp;BX10</f>
        <v/>
      </c>
      <c r="BQ10" s="23" t="str">
        <f>IF((J10+K10+L10)&lt;&gt;C10," * La suma del N° de Primera visita + Segunda visita + Tercera o más visitas de seguimiento debe ser igual al Total.","")</f>
        <v/>
      </c>
      <c r="BR10" s="24"/>
      <c r="BS10" s="23" t="str">
        <f>IF(AND(C10&gt;0,N10="")," * No olvide digitar la variable Pueblos Originarios. Digite Cero si no tiene..",IF(N10&gt;C10," * La variable Pueblos Originarios no puede ser mayor al Total.",""))</f>
        <v/>
      </c>
      <c r="BT10" s="23" t="str">
        <f>IF(AND(C10&gt;0,O10="")," * No olvide digitar la variable Migrantes. Digite Cero si no tiene.",IF(O10&gt;C10," * La variable Migrantes no puede ser mayor al Total.",""))</f>
        <v/>
      </c>
      <c r="BU10" s="23" t="str">
        <f>IF(AND($C10&gt;0,P10="")," * No olvide digitar la variable Espacio Amigable/Adolescente. Digite Cero si no tiene.",IF(P10&gt;$C10," * La variable Espacio Amigable/Adolescente no puede ser mayor al Total.",""))</f>
        <v/>
      </c>
      <c r="BV10" s="24"/>
      <c r="BW10" s="23" t="str">
        <f>IF(AND($C10&gt;0,R10="")," * No olvide digitar la variable Niños, Niñas, Adolescentes y Jóvenes SENAME. Digite Cero si no tiene.",IF(R10&gt;$C10," * La variable Niños, Niñas, Adolescentes y Jóvenes SENAME no puede ser mayor al Total.",""))</f>
        <v/>
      </c>
      <c r="BX10" s="23" t="str">
        <f>IF(AND($C10&gt;0,S10="")," * No olvide digitar la variable Niños, niñas, Adolescentes y Jóvenes Mejor Niñez. Digite Cero si no tiene.",IF(S10&gt;$C10," * La variable Niños, niñas, Adolescentes y Jóvenes Mejor Niñez no puede ser mayor al Total.",""))</f>
        <v/>
      </c>
      <c r="BZ10" s="25">
        <f t="shared" ref="BZ10:BZ35" si="0">IF((J10+K10+L10)&lt;&gt;C10,1,0)</f>
        <v>0</v>
      </c>
      <c r="CA10" s="26"/>
      <c r="CB10" s="25">
        <f>IF(AND(C10&gt;0,N10=""),1,IF(N10&gt;C10,1,0))</f>
        <v>0</v>
      </c>
      <c r="CC10" s="25">
        <f>IF(AND(C10&gt;0,O10=""),1,IF(O10&gt;C10,1,0))</f>
        <v>0</v>
      </c>
      <c r="CD10" s="25">
        <f>IF(AND($C10&gt;0,P10=""),1,IF(P10&gt;$C10,1,0))</f>
        <v>0</v>
      </c>
      <c r="CE10" s="26"/>
      <c r="CF10" s="25">
        <f>IF(AND($C10&gt;0,R10=""),1,IF(R10&gt;$C10,1,0))</f>
        <v>0</v>
      </c>
      <c r="CG10" s="25">
        <f>IF(AND($C10&gt;0,S10=""),1,IF(S10&gt;$C10,1,0))</f>
        <v>0</v>
      </c>
    </row>
    <row r="11" spans="1:85" s="15" customFormat="1" ht="10.5" x14ac:dyDescent="0.15">
      <c r="A11" s="260" t="s">
        <v>22</v>
      </c>
      <c r="B11" s="261"/>
      <c r="C11" s="16">
        <f>SUM(D11:G11)</f>
        <v>0</v>
      </c>
      <c r="D11" s="17"/>
      <c r="E11" s="17"/>
      <c r="F11" s="17"/>
      <c r="G11" s="17"/>
      <c r="H11" s="18"/>
      <c r="I11" s="18"/>
      <c r="J11" s="17"/>
      <c r="K11" s="17"/>
      <c r="L11" s="17"/>
      <c r="M11" s="27"/>
      <c r="N11" s="20"/>
      <c r="O11" s="20"/>
      <c r="P11" s="20"/>
      <c r="Q11" s="28"/>
      <c r="R11" s="20"/>
      <c r="S11" s="22"/>
      <c r="T11" s="15" t="str">
        <f t="shared" ref="T11:T22" si="1">BQ11&amp;BS11&amp;BT11&amp;BU11&amp;BW11&amp;BX11</f>
        <v/>
      </c>
      <c r="BQ11" s="23" t="str">
        <f t="shared" ref="BQ11:BQ35" si="2">IF((J11+K11+L11)&lt;&gt;C11," * La suma del N° de Primera visita + Segunda visita + Tercera o más visitas de seguimiento debe coincidir con el Total.","")</f>
        <v/>
      </c>
      <c r="BR11" s="24"/>
      <c r="BS11" s="23" t="str">
        <f t="shared" ref="BS11:BS35" si="3">IF(AND(C11&gt;0,N11="")," * No olvide digitar la variable Pueblos Originarios. Digite Cero si no tiene..",IF(N11&gt;C11," * La variable Pueblos Originarios no puede ser mayor al Total.",""))</f>
        <v/>
      </c>
      <c r="BT11" s="23" t="str">
        <f t="shared" ref="BT11:BT35" si="4">IF(AND(C11&gt;0,O11="")," * No olvide digitar la variable Migrantes. Digite Cero si no tiene.",IF(O11&gt;C11," * La variable Migrantes no puede ser mayor al Total.",""))</f>
        <v/>
      </c>
      <c r="BU11" s="23" t="str">
        <f t="shared" ref="BU11:BU35" si="5">IF(AND($C11&gt;0,P11="")," * No olvide digitar la variable Espacio Amigable/Adolescente. Digite Cero si no tiene.",IF(P11&gt;$C11," * La variable Espacio Amigable/Adolescente no puede ser mayor al Total.",""))</f>
        <v/>
      </c>
      <c r="BV11" s="24"/>
      <c r="BW11" s="23" t="str">
        <f t="shared" ref="BW11:BW35" si="6">IF(AND($C11&gt;0,R11="")," * No olvide digitar la variable Niños, Niñas, Adolescentes y Jóvenes SENAME. Digite Cero si no tiene.",IF(R11&gt;$C11," * La variable Niños, Niñas, Adolescentes y Jóvenes SENAME no puede ser mayor al Total.",""))</f>
        <v/>
      </c>
      <c r="BX11" s="23" t="str">
        <f t="shared" ref="BX11:BX35" si="7">IF(AND($C11&gt;0,S11="")," * No olvide digitar la variable Niños, niñas, Adolescentes y Jóvenes Mejor Niñez. Digite Cero si no tiene.",IF(S11&gt;$C11," * La variable Niños, niñas, Adolescentes y Jóvenes Mejor Niñez no puede ser mayor al Total.",""))</f>
        <v/>
      </c>
      <c r="BZ11" s="25">
        <f t="shared" si="0"/>
        <v>0</v>
      </c>
      <c r="CA11" s="26"/>
      <c r="CB11" s="25">
        <f t="shared" ref="CB11:CB35" si="8">IF(AND(C11&gt;0,N11=""),1,IF(N11&gt;C11,1,0))</f>
        <v>0</v>
      </c>
      <c r="CC11" s="25">
        <f t="shared" ref="CC11:CC35" si="9">IF(AND(C11&gt;0,O11=""),1,IF(O11&gt;C11,1,0))</f>
        <v>0</v>
      </c>
      <c r="CD11" s="25">
        <f t="shared" ref="CD11:CE35" si="10">IF(AND($C11&gt;0,P11=""),1,IF(P11&gt;$C11,1,0))</f>
        <v>0</v>
      </c>
      <c r="CE11" s="26"/>
      <c r="CF11" s="25">
        <f t="shared" ref="CF11:CG35" si="11">IF(AND($C11&gt;0,R11=""),1,IF(R11&gt;$C11,1,0))</f>
        <v>0</v>
      </c>
      <c r="CG11" s="25">
        <f t="shared" si="11"/>
        <v>0</v>
      </c>
    </row>
    <row r="12" spans="1:85" s="15" customFormat="1" ht="10.5" x14ac:dyDescent="0.15">
      <c r="A12" s="260" t="s">
        <v>23</v>
      </c>
      <c r="B12" s="261"/>
      <c r="C12" s="16">
        <f t="shared" ref="C12:C30" si="12">SUM(D12:G12)</f>
        <v>0</v>
      </c>
      <c r="D12" s="17"/>
      <c r="E12" s="17"/>
      <c r="F12" s="17"/>
      <c r="G12" s="17"/>
      <c r="H12" s="18"/>
      <c r="I12" s="18"/>
      <c r="J12" s="17"/>
      <c r="K12" s="17"/>
      <c r="L12" s="17"/>
      <c r="M12" s="27"/>
      <c r="N12" s="20"/>
      <c r="O12" s="20"/>
      <c r="P12" s="20"/>
      <c r="Q12" s="28"/>
      <c r="R12" s="20"/>
      <c r="S12" s="22"/>
      <c r="T12" s="15" t="str">
        <f t="shared" si="1"/>
        <v/>
      </c>
      <c r="BQ12" s="23" t="str">
        <f t="shared" si="2"/>
        <v/>
      </c>
      <c r="BR12" s="24"/>
      <c r="BS12" s="23" t="str">
        <f t="shared" si="3"/>
        <v/>
      </c>
      <c r="BT12" s="23" t="str">
        <f t="shared" si="4"/>
        <v/>
      </c>
      <c r="BU12" s="23" t="str">
        <f t="shared" si="5"/>
        <v/>
      </c>
      <c r="BV12" s="24"/>
      <c r="BW12" s="23" t="str">
        <f t="shared" si="6"/>
        <v/>
      </c>
      <c r="BX12" s="23" t="str">
        <f t="shared" si="7"/>
        <v/>
      </c>
      <c r="BZ12" s="25">
        <f t="shared" si="0"/>
        <v>0</v>
      </c>
      <c r="CA12" s="26"/>
      <c r="CB12" s="25">
        <f t="shared" si="8"/>
        <v>0</v>
      </c>
      <c r="CC12" s="25">
        <f t="shared" si="9"/>
        <v>0</v>
      </c>
      <c r="CD12" s="25">
        <f t="shared" si="10"/>
        <v>0</v>
      </c>
      <c r="CE12" s="26"/>
      <c r="CF12" s="25">
        <f t="shared" si="11"/>
        <v>0</v>
      </c>
      <c r="CG12" s="25">
        <f t="shared" si="11"/>
        <v>0</v>
      </c>
    </row>
    <row r="13" spans="1:85" s="15" customFormat="1" ht="10.5" x14ac:dyDescent="0.15">
      <c r="A13" s="260" t="s">
        <v>24</v>
      </c>
      <c r="B13" s="261"/>
      <c r="C13" s="16">
        <f>SUM(D13:G13)</f>
        <v>0</v>
      </c>
      <c r="D13" s="17"/>
      <c r="E13" s="17"/>
      <c r="F13" s="17"/>
      <c r="G13" s="17"/>
      <c r="H13" s="18"/>
      <c r="I13" s="18"/>
      <c r="J13" s="17"/>
      <c r="K13" s="17"/>
      <c r="L13" s="17"/>
      <c r="M13" s="27"/>
      <c r="N13" s="20"/>
      <c r="O13" s="20"/>
      <c r="P13" s="20"/>
      <c r="Q13" s="28"/>
      <c r="R13" s="20"/>
      <c r="S13" s="22"/>
      <c r="T13" s="15" t="str">
        <f t="shared" si="1"/>
        <v/>
      </c>
      <c r="BQ13" s="23" t="str">
        <f t="shared" si="2"/>
        <v/>
      </c>
      <c r="BR13" s="24"/>
      <c r="BS13" s="23" t="str">
        <f t="shared" si="3"/>
        <v/>
      </c>
      <c r="BT13" s="23" t="str">
        <f t="shared" si="4"/>
        <v/>
      </c>
      <c r="BU13" s="23" t="str">
        <f t="shared" si="5"/>
        <v/>
      </c>
      <c r="BV13" s="24"/>
      <c r="BW13" s="23" t="str">
        <f t="shared" si="6"/>
        <v/>
      </c>
      <c r="BX13" s="23" t="str">
        <f t="shared" si="7"/>
        <v/>
      </c>
      <c r="BZ13" s="25">
        <f t="shared" si="0"/>
        <v>0</v>
      </c>
      <c r="CA13" s="26"/>
      <c r="CB13" s="25">
        <f t="shared" si="8"/>
        <v>0</v>
      </c>
      <c r="CC13" s="25">
        <f t="shared" si="9"/>
        <v>0</v>
      </c>
      <c r="CD13" s="25">
        <f t="shared" si="10"/>
        <v>0</v>
      </c>
      <c r="CE13" s="26"/>
      <c r="CF13" s="25">
        <f t="shared" si="11"/>
        <v>0</v>
      </c>
      <c r="CG13" s="25">
        <f t="shared" si="11"/>
        <v>0</v>
      </c>
    </row>
    <row r="14" spans="1:85" s="15" customFormat="1" ht="10.5" x14ac:dyDescent="0.15">
      <c r="A14" s="260" t="s">
        <v>25</v>
      </c>
      <c r="B14" s="261"/>
      <c r="C14" s="16">
        <f t="shared" si="12"/>
        <v>0</v>
      </c>
      <c r="D14" s="17"/>
      <c r="E14" s="17"/>
      <c r="F14" s="17"/>
      <c r="G14" s="17"/>
      <c r="H14" s="18"/>
      <c r="I14" s="18"/>
      <c r="J14" s="17"/>
      <c r="K14" s="17"/>
      <c r="L14" s="17"/>
      <c r="M14" s="27"/>
      <c r="N14" s="20"/>
      <c r="O14" s="20"/>
      <c r="P14" s="20"/>
      <c r="Q14" s="28"/>
      <c r="R14" s="20"/>
      <c r="S14" s="22"/>
      <c r="T14" s="15" t="str">
        <f t="shared" si="1"/>
        <v/>
      </c>
      <c r="BQ14" s="23" t="str">
        <f t="shared" si="2"/>
        <v/>
      </c>
      <c r="BR14" s="24"/>
      <c r="BS14" s="23" t="str">
        <f t="shared" si="3"/>
        <v/>
      </c>
      <c r="BT14" s="23" t="str">
        <f t="shared" si="4"/>
        <v/>
      </c>
      <c r="BU14" s="23" t="str">
        <f t="shared" si="5"/>
        <v/>
      </c>
      <c r="BV14" s="24"/>
      <c r="BW14" s="23" t="str">
        <f t="shared" si="6"/>
        <v/>
      </c>
      <c r="BX14" s="23" t="str">
        <f t="shared" si="7"/>
        <v/>
      </c>
      <c r="BZ14" s="25">
        <f t="shared" si="0"/>
        <v>0</v>
      </c>
      <c r="CA14" s="26"/>
      <c r="CB14" s="25">
        <f t="shared" si="8"/>
        <v>0</v>
      </c>
      <c r="CC14" s="25">
        <f t="shared" si="9"/>
        <v>0</v>
      </c>
      <c r="CD14" s="25">
        <f t="shared" si="10"/>
        <v>0</v>
      </c>
      <c r="CE14" s="26"/>
      <c r="CF14" s="25">
        <f t="shared" si="11"/>
        <v>0</v>
      </c>
      <c r="CG14" s="25">
        <f t="shared" si="11"/>
        <v>0</v>
      </c>
    </row>
    <row r="15" spans="1:85" s="15" customFormat="1" ht="10.5" x14ac:dyDescent="0.15">
      <c r="A15" s="260" t="s">
        <v>26</v>
      </c>
      <c r="B15" s="261"/>
      <c r="C15" s="16">
        <f t="shared" si="12"/>
        <v>0</v>
      </c>
      <c r="D15" s="17"/>
      <c r="E15" s="17"/>
      <c r="F15" s="17"/>
      <c r="G15" s="17"/>
      <c r="H15" s="18"/>
      <c r="I15" s="18"/>
      <c r="J15" s="17"/>
      <c r="K15" s="17"/>
      <c r="L15" s="17"/>
      <c r="M15" s="27"/>
      <c r="N15" s="20"/>
      <c r="O15" s="20"/>
      <c r="P15" s="20"/>
      <c r="Q15" s="28"/>
      <c r="R15" s="20"/>
      <c r="S15" s="22"/>
      <c r="T15" s="15" t="str">
        <f t="shared" si="1"/>
        <v/>
      </c>
      <c r="BQ15" s="23" t="str">
        <f t="shared" si="2"/>
        <v/>
      </c>
      <c r="BR15" s="24"/>
      <c r="BS15" s="23" t="str">
        <f t="shared" si="3"/>
        <v/>
      </c>
      <c r="BT15" s="23" t="str">
        <f t="shared" si="4"/>
        <v/>
      </c>
      <c r="BU15" s="23" t="str">
        <f t="shared" si="5"/>
        <v/>
      </c>
      <c r="BV15" s="24"/>
      <c r="BW15" s="23" t="str">
        <f t="shared" si="6"/>
        <v/>
      </c>
      <c r="BX15" s="23" t="str">
        <f t="shared" si="7"/>
        <v/>
      </c>
      <c r="BZ15" s="25">
        <f t="shared" si="0"/>
        <v>0</v>
      </c>
      <c r="CA15" s="26"/>
      <c r="CB15" s="25">
        <f t="shared" si="8"/>
        <v>0</v>
      </c>
      <c r="CC15" s="25">
        <f t="shared" si="9"/>
        <v>0</v>
      </c>
      <c r="CD15" s="25">
        <f t="shared" si="10"/>
        <v>0</v>
      </c>
      <c r="CE15" s="26"/>
      <c r="CF15" s="25">
        <f t="shared" si="11"/>
        <v>0</v>
      </c>
      <c r="CG15" s="25">
        <f t="shared" si="11"/>
        <v>0</v>
      </c>
    </row>
    <row r="16" spans="1:85" s="15" customFormat="1" ht="10.5" x14ac:dyDescent="0.15">
      <c r="A16" s="260" t="s">
        <v>27</v>
      </c>
      <c r="B16" s="261"/>
      <c r="C16" s="16">
        <f t="shared" si="12"/>
        <v>0</v>
      </c>
      <c r="D16" s="17"/>
      <c r="E16" s="17"/>
      <c r="F16" s="17"/>
      <c r="G16" s="17"/>
      <c r="H16" s="18"/>
      <c r="I16" s="18"/>
      <c r="J16" s="17"/>
      <c r="K16" s="17"/>
      <c r="L16" s="17"/>
      <c r="M16" s="27"/>
      <c r="N16" s="20"/>
      <c r="O16" s="20"/>
      <c r="P16" s="20"/>
      <c r="Q16" s="28"/>
      <c r="R16" s="20"/>
      <c r="S16" s="22"/>
      <c r="T16" s="15" t="str">
        <f t="shared" si="1"/>
        <v/>
      </c>
      <c r="BQ16" s="23" t="str">
        <f t="shared" si="2"/>
        <v/>
      </c>
      <c r="BR16" s="24"/>
      <c r="BS16" s="23" t="str">
        <f t="shared" si="3"/>
        <v/>
      </c>
      <c r="BT16" s="23" t="str">
        <f t="shared" si="4"/>
        <v/>
      </c>
      <c r="BU16" s="23" t="str">
        <f t="shared" si="5"/>
        <v/>
      </c>
      <c r="BV16" s="24"/>
      <c r="BW16" s="23" t="str">
        <f t="shared" si="6"/>
        <v/>
      </c>
      <c r="BX16" s="23" t="str">
        <f t="shared" si="7"/>
        <v/>
      </c>
      <c r="BZ16" s="25">
        <f t="shared" si="0"/>
        <v>0</v>
      </c>
      <c r="CA16" s="26"/>
      <c r="CB16" s="25">
        <f t="shared" si="8"/>
        <v>0</v>
      </c>
      <c r="CC16" s="25">
        <f t="shared" si="9"/>
        <v>0</v>
      </c>
      <c r="CD16" s="25">
        <f t="shared" si="10"/>
        <v>0</v>
      </c>
      <c r="CE16" s="26"/>
      <c r="CF16" s="25">
        <f t="shared" si="11"/>
        <v>0</v>
      </c>
      <c r="CG16" s="25">
        <f t="shared" si="11"/>
        <v>0</v>
      </c>
    </row>
    <row r="17" spans="1:85" s="15" customFormat="1" ht="10.5" x14ac:dyDescent="0.15">
      <c r="A17" s="260" t="s">
        <v>28</v>
      </c>
      <c r="B17" s="261"/>
      <c r="C17" s="16">
        <f t="shared" si="12"/>
        <v>0</v>
      </c>
      <c r="D17" s="17"/>
      <c r="E17" s="17"/>
      <c r="F17" s="17"/>
      <c r="G17" s="17"/>
      <c r="H17" s="18"/>
      <c r="I17" s="18"/>
      <c r="J17" s="17"/>
      <c r="K17" s="17"/>
      <c r="L17" s="17"/>
      <c r="M17" s="27"/>
      <c r="N17" s="20"/>
      <c r="O17" s="20"/>
      <c r="P17" s="20"/>
      <c r="Q17" s="28"/>
      <c r="R17" s="20"/>
      <c r="S17" s="22"/>
      <c r="T17" s="15" t="str">
        <f t="shared" si="1"/>
        <v/>
      </c>
      <c r="BQ17" s="23" t="str">
        <f t="shared" si="2"/>
        <v/>
      </c>
      <c r="BR17" s="24"/>
      <c r="BS17" s="23" t="str">
        <f t="shared" si="3"/>
        <v/>
      </c>
      <c r="BT17" s="23" t="str">
        <f t="shared" si="4"/>
        <v/>
      </c>
      <c r="BU17" s="23" t="str">
        <f t="shared" si="5"/>
        <v/>
      </c>
      <c r="BV17" s="24"/>
      <c r="BW17" s="23" t="str">
        <f t="shared" si="6"/>
        <v/>
      </c>
      <c r="BX17" s="23" t="str">
        <f t="shared" si="7"/>
        <v/>
      </c>
      <c r="BZ17" s="25">
        <f t="shared" si="0"/>
        <v>0</v>
      </c>
      <c r="CA17" s="26"/>
      <c r="CB17" s="25">
        <f t="shared" si="8"/>
        <v>0</v>
      </c>
      <c r="CC17" s="25">
        <f t="shared" si="9"/>
        <v>0</v>
      </c>
      <c r="CD17" s="25">
        <f t="shared" si="10"/>
        <v>0</v>
      </c>
      <c r="CE17" s="26"/>
      <c r="CF17" s="25">
        <f t="shared" si="11"/>
        <v>0</v>
      </c>
      <c r="CG17" s="25">
        <f t="shared" si="11"/>
        <v>0</v>
      </c>
    </row>
    <row r="18" spans="1:85" s="15" customFormat="1" ht="10.5" x14ac:dyDescent="0.15">
      <c r="A18" s="260" t="s">
        <v>29</v>
      </c>
      <c r="B18" s="261"/>
      <c r="C18" s="16">
        <f t="shared" si="12"/>
        <v>0</v>
      </c>
      <c r="D18" s="17"/>
      <c r="E18" s="17"/>
      <c r="F18" s="17"/>
      <c r="G18" s="17"/>
      <c r="H18" s="18"/>
      <c r="I18" s="18"/>
      <c r="J18" s="17"/>
      <c r="K18" s="17"/>
      <c r="L18" s="17"/>
      <c r="M18" s="29"/>
      <c r="N18" s="20"/>
      <c r="O18" s="20"/>
      <c r="P18" s="20"/>
      <c r="Q18" s="28"/>
      <c r="R18" s="20"/>
      <c r="S18" s="22"/>
      <c r="T18" s="15" t="str">
        <f>BQ18&amp;BR18&amp;BS18&amp;BT18&amp;BU18&amp;BW18&amp;BX18</f>
        <v/>
      </c>
      <c r="BQ18" s="23" t="str">
        <f t="shared" si="2"/>
        <v/>
      </c>
      <c r="BR18" s="23" t="str">
        <f>IF(AND(C18&gt;0,M18="")," * No olvide digitar la variable Programa de Acompañamiento Psicosocial en APS. Si no tiene digite Cero.",IF(M18&gt;C18," * La variable Programa de Acompañamiento Psicosocial en APS no puede ser mayor al Total.",""))</f>
        <v/>
      </c>
      <c r="BS18" s="23" t="str">
        <f t="shared" si="3"/>
        <v/>
      </c>
      <c r="BT18" s="23" t="str">
        <f t="shared" si="4"/>
        <v/>
      </c>
      <c r="BU18" s="23" t="str">
        <f t="shared" si="5"/>
        <v/>
      </c>
      <c r="BV18" s="24"/>
      <c r="BW18" s="23" t="str">
        <f t="shared" si="6"/>
        <v/>
      </c>
      <c r="BX18" s="23" t="str">
        <f t="shared" si="7"/>
        <v/>
      </c>
      <c r="BZ18" s="25">
        <f t="shared" si="0"/>
        <v>0</v>
      </c>
      <c r="CA18" s="25">
        <f>IF(AND(C18&gt;0,M18=""),1,IF(M18&gt;C18,1,0))</f>
        <v>0</v>
      </c>
      <c r="CB18" s="25">
        <f t="shared" si="8"/>
        <v>0</v>
      </c>
      <c r="CC18" s="25">
        <f t="shared" si="9"/>
        <v>0</v>
      </c>
      <c r="CD18" s="25">
        <f t="shared" si="10"/>
        <v>0</v>
      </c>
      <c r="CE18" s="26"/>
      <c r="CF18" s="25">
        <f t="shared" si="11"/>
        <v>0</v>
      </c>
      <c r="CG18" s="25">
        <f t="shared" si="11"/>
        <v>0</v>
      </c>
    </row>
    <row r="19" spans="1:85" s="15" customFormat="1" ht="10.5" x14ac:dyDescent="0.15">
      <c r="A19" s="260" t="s">
        <v>30</v>
      </c>
      <c r="B19" s="261"/>
      <c r="C19" s="16">
        <f t="shared" si="12"/>
        <v>0</v>
      </c>
      <c r="D19" s="17"/>
      <c r="E19" s="17"/>
      <c r="F19" s="17"/>
      <c r="G19" s="17"/>
      <c r="H19" s="18"/>
      <c r="I19" s="18"/>
      <c r="J19" s="17"/>
      <c r="K19" s="17"/>
      <c r="L19" s="17"/>
      <c r="M19" s="29"/>
      <c r="N19" s="20"/>
      <c r="O19" s="20"/>
      <c r="P19" s="20"/>
      <c r="Q19" s="28"/>
      <c r="R19" s="20"/>
      <c r="S19" s="22"/>
      <c r="T19" s="15" t="str">
        <f t="shared" ref="T19:T20" si="13">BQ19&amp;BR19&amp;BS19&amp;BT19&amp;BU19&amp;BW19&amp;BX19</f>
        <v/>
      </c>
      <c r="BQ19" s="23" t="str">
        <f t="shared" si="2"/>
        <v/>
      </c>
      <c r="BR19" s="23" t="str">
        <f>IF(AND(C19&gt;0,M19="")," * No olvide digitar la variable Programa de Acompañamiento Psicosocial en APS. Si no tiene digite Cero.",IF(M19&gt;C19," * La variable Programa de Acompañamiento Psicosocial en APS no puede ser mayor al Total.",""))</f>
        <v/>
      </c>
      <c r="BS19" s="23" t="str">
        <f t="shared" si="3"/>
        <v/>
      </c>
      <c r="BT19" s="23" t="str">
        <f t="shared" si="4"/>
        <v/>
      </c>
      <c r="BU19" s="23" t="str">
        <f t="shared" si="5"/>
        <v/>
      </c>
      <c r="BV19" s="24"/>
      <c r="BW19" s="23" t="str">
        <f t="shared" si="6"/>
        <v/>
      </c>
      <c r="BX19" s="23" t="str">
        <f t="shared" si="7"/>
        <v/>
      </c>
      <c r="BZ19" s="25">
        <f t="shared" si="0"/>
        <v>0</v>
      </c>
      <c r="CA19" s="25">
        <f>IF(AND(C19&gt;0,M19=""),1,IF(M19&gt;C19,1,0))</f>
        <v>0</v>
      </c>
      <c r="CB19" s="25">
        <f t="shared" si="8"/>
        <v>0</v>
      </c>
      <c r="CC19" s="25">
        <f t="shared" si="9"/>
        <v>0</v>
      </c>
      <c r="CD19" s="25">
        <f t="shared" si="10"/>
        <v>0</v>
      </c>
      <c r="CE19" s="26"/>
      <c r="CF19" s="25">
        <f t="shared" si="11"/>
        <v>0</v>
      </c>
      <c r="CG19" s="25">
        <f t="shared" si="11"/>
        <v>0</v>
      </c>
    </row>
    <row r="20" spans="1:85" s="15" customFormat="1" ht="10.5" x14ac:dyDescent="0.15">
      <c r="A20" s="260" t="s">
        <v>31</v>
      </c>
      <c r="B20" s="261"/>
      <c r="C20" s="16">
        <f t="shared" si="12"/>
        <v>0</v>
      </c>
      <c r="D20" s="17"/>
      <c r="E20" s="17"/>
      <c r="F20" s="17"/>
      <c r="G20" s="17"/>
      <c r="H20" s="18"/>
      <c r="I20" s="18"/>
      <c r="J20" s="17"/>
      <c r="K20" s="17"/>
      <c r="L20" s="17"/>
      <c r="M20" s="29"/>
      <c r="N20" s="20"/>
      <c r="O20" s="20"/>
      <c r="P20" s="20"/>
      <c r="Q20" s="28"/>
      <c r="R20" s="20"/>
      <c r="S20" s="22"/>
      <c r="T20" s="15" t="str">
        <f t="shared" si="13"/>
        <v/>
      </c>
      <c r="BQ20" s="23" t="str">
        <f t="shared" si="2"/>
        <v/>
      </c>
      <c r="BR20" s="23" t="str">
        <f>IF(AND(C20&gt;0,M20="")," * No olvide digitar la variable Programa de Acompañamiento Psicosocial en APS. Si no tiene digite Cero.",IF(M20&gt;C20," * La variable Programa de Acompañamiento Psicosocial en APS no puede ser mayor al Total.",""))</f>
        <v/>
      </c>
      <c r="BS20" s="23" t="str">
        <f t="shared" si="3"/>
        <v/>
      </c>
      <c r="BT20" s="23" t="str">
        <f t="shared" si="4"/>
        <v/>
      </c>
      <c r="BU20" s="23" t="str">
        <f t="shared" si="5"/>
        <v/>
      </c>
      <c r="BV20" s="24"/>
      <c r="BW20" s="23" t="str">
        <f t="shared" si="6"/>
        <v/>
      </c>
      <c r="BX20" s="23" t="str">
        <f t="shared" si="7"/>
        <v/>
      </c>
      <c r="BZ20" s="25">
        <f t="shared" si="0"/>
        <v>0</v>
      </c>
      <c r="CA20" s="25">
        <f>IF(AND(C20&gt;0,M20=""),1,IF(M20&gt;C20,1,0))</f>
        <v>0</v>
      </c>
      <c r="CB20" s="25">
        <f t="shared" si="8"/>
        <v>0</v>
      </c>
      <c r="CC20" s="25">
        <f t="shared" si="9"/>
        <v>0</v>
      </c>
      <c r="CD20" s="25">
        <f t="shared" si="10"/>
        <v>0</v>
      </c>
      <c r="CE20" s="26"/>
      <c r="CF20" s="25">
        <f t="shared" si="11"/>
        <v>0</v>
      </c>
      <c r="CG20" s="25">
        <f t="shared" si="11"/>
        <v>0</v>
      </c>
    </row>
    <row r="21" spans="1:85" s="15" customFormat="1" ht="10.5" x14ac:dyDescent="0.15">
      <c r="A21" s="260" t="s">
        <v>32</v>
      </c>
      <c r="B21" s="261"/>
      <c r="C21" s="16">
        <f t="shared" si="12"/>
        <v>0</v>
      </c>
      <c r="D21" s="17"/>
      <c r="E21" s="17"/>
      <c r="F21" s="17"/>
      <c r="G21" s="17"/>
      <c r="H21" s="18"/>
      <c r="I21" s="18"/>
      <c r="J21" s="17"/>
      <c r="K21" s="17"/>
      <c r="L21" s="17"/>
      <c r="M21" s="27"/>
      <c r="N21" s="20"/>
      <c r="O21" s="20"/>
      <c r="P21" s="20"/>
      <c r="Q21" s="28"/>
      <c r="R21" s="20"/>
      <c r="S21" s="22"/>
      <c r="T21" s="15" t="str">
        <f t="shared" si="1"/>
        <v/>
      </c>
      <c r="BQ21" s="23" t="str">
        <f t="shared" si="2"/>
        <v/>
      </c>
      <c r="BR21" s="24"/>
      <c r="BS21" s="23" t="str">
        <f t="shared" si="3"/>
        <v/>
      </c>
      <c r="BT21" s="23" t="str">
        <f t="shared" si="4"/>
        <v/>
      </c>
      <c r="BU21" s="23" t="str">
        <f t="shared" si="5"/>
        <v/>
      </c>
      <c r="BV21" s="24"/>
      <c r="BW21" s="23" t="str">
        <f t="shared" si="6"/>
        <v/>
      </c>
      <c r="BX21" s="23" t="str">
        <f t="shared" si="7"/>
        <v/>
      </c>
      <c r="BZ21" s="25">
        <f t="shared" si="0"/>
        <v>0</v>
      </c>
      <c r="CA21" s="26"/>
      <c r="CB21" s="25">
        <f t="shared" si="8"/>
        <v>0</v>
      </c>
      <c r="CC21" s="25">
        <f t="shared" si="9"/>
        <v>0</v>
      </c>
      <c r="CD21" s="25">
        <f t="shared" si="10"/>
        <v>0</v>
      </c>
      <c r="CE21" s="26"/>
      <c r="CF21" s="25">
        <f t="shared" si="11"/>
        <v>0</v>
      </c>
      <c r="CG21" s="25">
        <f t="shared" si="11"/>
        <v>0</v>
      </c>
    </row>
    <row r="22" spans="1:85" s="15" customFormat="1" ht="10.5" x14ac:dyDescent="0.15">
      <c r="A22" s="260" t="s">
        <v>33</v>
      </c>
      <c r="B22" s="261"/>
      <c r="C22" s="16">
        <f t="shared" si="12"/>
        <v>0</v>
      </c>
      <c r="D22" s="17"/>
      <c r="E22" s="17"/>
      <c r="F22" s="17"/>
      <c r="G22" s="17"/>
      <c r="H22" s="18"/>
      <c r="I22" s="18"/>
      <c r="J22" s="17"/>
      <c r="K22" s="17"/>
      <c r="L22" s="17"/>
      <c r="M22" s="27"/>
      <c r="N22" s="20"/>
      <c r="O22" s="20"/>
      <c r="P22" s="20"/>
      <c r="Q22" s="28"/>
      <c r="R22" s="20"/>
      <c r="S22" s="22"/>
      <c r="T22" s="15" t="str">
        <f t="shared" si="1"/>
        <v/>
      </c>
      <c r="BQ22" s="23" t="str">
        <f t="shared" si="2"/>
        <v/>
      </c>
      <c r="BR22" s="24"/>
      <c r="BS22" s="23" t="str">
        <f t="shared" si="3"/>
        <v/>
      </c>
      <c r="BT22" s="23" t="str">
        <f t="shared" si="4"/>
        <v/>
      </c>
      <c r="BU22" s="23" t="str">
        <f t="shared" si="5"/>
        <v/>
      </c>
      <c r="BV22" s="24"/>
      <c r="BW22" s="23" t="str">
        <f t="shared" si="6"/>
        <v/>
      </c>
      <c r="BX22" s="23" t="str">
        <f t="shared" si="7"/>
        <v/>
      </c>
      <c r="BZ22" s="25">
        <f t="shared" si="0"/>
        <v>0</v>
      </c>
      <c r="CA22" s="26"/>
      <c r="CB22" s="25">
        <f t="shared" si="8"/>
        <v>0</v>
      </c>
      <c r="CC22" s="25">
        <f t="shared" si="9"/>
        <v>0</v>
      </c>
      <c r="CD22" s="25">
        <f t="shared" si="10"/>
        <v>0</v>
      </c>
      <c r="CE22" s="26"/>
      <c r="CF22" s="25">
        <f t="shared" si="11"/>
        <v>0</v>
      </c>
      <c r="CG22" s="25">
        <f t="shared" si="11"/>
        <v>0</v>
      </c>
    </row>
    <row r="23" spans="1:85" s="15" customFormat="1" ht="10.5" x14ac:dyDescent="0.15">
      <c r="A23" s="260" t="s">
        <v>34</v>
      </c>
      <c r="B23" s="261"/>
      <c r="C23" s="16">
        <f>SUM(D23:G23)</f>
        <v>0</v>
      </c>
      <c r="D23" s="17"/>
      <c r="E23" s="17"/>
      <c r="F23" s="17"/>
      <c r="G23" s="17"/>
      <c r="H23" s="18"/>
      <c r="I23" s="18"/>
      <c r="J23" s="17"/>
      <c r="K23" s="17"/>
      <c r="L23" s="17"/>
      <c r="M23" s="29"/>
      <c r="N23" s="20"/>
      <c r="O23" s="20"/>
      <c r="P23" s="20"/>
      <c r="Q23" s="20"/>
      <c r="R23" s="20"/>
      <c r="S23" s="22"/>
      <c r="T23" s="15" t="str">
        <f>BQ23&amp;BR23&amp;BS23&amp;BT23&amp;BU23&amp;BV23&amp;BW23&amp;BX23</f>
        <v/>
      </c>
      <c r="BQ23" s="23" t="str">
        <f t="shared" si="2"/>
        <v/>
      </c>
      <c r="BR23" s="23" t="str">
        <f>IF(AND(C23&gt;0,M23="")," * No olvide digitar la variable Programa de Acompañamiento Psicosocial en APS. Si no tiene digite Cero.",IF(M23&gt;C23," * La variable Programa de Acompañamiento Psicosocial en APS no puede ser mayor al Total.",""))</f>
        <v/>
      </c>
      <c r="BS23" s="23" t="str">
        <f t="shared" si="3"/>
        <v/>
      </c>
      <c r="BT23" s="23" t="str">
        <f t="shared" si="4"/>
        <v/>
      </c>
      <c r="BU23" s="23" t="str">
        <f t="shared" si="5"/>
        <v/>
      </c>
      <c r="BV23" s="23" t="str">
        <f>IF(AND($C23&gt;0,Q23="")," * No olvide digitar la variable Gestante con 3 o más riesgos. Digite Cero si no tiene.",IF(Q23&gt;$C23," * La variable Gestante con 3 o más riesgos no puede ser mayor al Total.",""))</f>
        <v/>
      </c>
      <c r="BW23" s="23" t="str">
        <f t="shared" si="6"/>
        <v/>
      </c>
      <c r="BX23" s="23" t="str">
        <f t="shared" si="7"/>
        <v/>
      </c>
      <c r="BZ23" s="25">
        <f t="shared" si="0"/>
        <v>0</v>
      </c>
      <c r="CA23" s="25">
        <f>IF(AND(C23&gt;0,M23=""),1,IF(M23&gt;C23,1,0))</f>
        <v>0</v>
      </c>
      <c r="CB23" s="25">
        <f t="shared" si="8"/>
        <v>0</v>
      </c>
      <c r="CC23" s="25">
        <f t="shared" si="9"/>
        <v>0</v>
      </c>
      <c r="CD23" s="25">
        <f t="shared" si="10"/>
        <v>0</v>
      </c>
      <c r="CE23" s="25">
        <f>IF(AND($C23&gt;0,Q23=""),1,IF(Q23&gt;$C23,1,0))</f>
        <v>0</v>
      </c>
      <c r="CF23" s="25">
        <f t="shared" si="11"/>
        <v>0</v>
      </c>
      <c r="CG23" s="25">
        <f t="shared" si="11"/>
        <v>0</v>
      </c>
    </row>
    <row r="24" spans="1:85" s="15" customFormat="1" ht="10.5" x14ac:dyDescent="0.15">
      <c r="A24" s="260" t="s">
        <v>35</v>
      </c>
      <c r="B24" s="261"/>
      <c r="C24" s="16">
        <f t="shared" si="12"/>
        <v>0</v>
      </c>
      <c r="D24" s="17"/>
      <c r="E24" s="17"/>
      <c r="F24" s="17"/>
      <c r="G24" s="17"/>
      <c r="H24" s="18"/>
      <c r="I24" s="18"/>
      <c r="J24" s="17"/>
      <c r="K24" s="17"/>
      <c r="L24" s="17"/>
      <c r="M24" s="29"/>
      <c r="N24" s="20"/>
      <c r="O24" s="20"/>
      <c r="P24" s="20"/>
      <c r="Q24" s="20"/>
      <c r="R24" s="20"/>
      <c r="S24" s="22"/>
      <c r="T24" s="15" t="str">
        <f t="shared" ref="T24:T25" si="14">BQ24&amp;BR24&amp;BS24&amp;BT24&amp;BU24&amp;BV24&amp;BW24&amp;BX24</f>
        <v/>
      </c>
      <c r="BQ24" s="23" t="str">
        <f t="shared" si="2"/>
        <v/>
      </c>
      <c r="BR24" s="23" t="str">
        <f>IF(AND(C24&gt;0,M24="")," * No olvide digitar la variable Programa de Acompañamiento Psicosocial en APS. Si no tiene digite Cero.",IF(M24&gt;C24," * La variable Programa de Acompañamiento Psicosocial en APS no puede ser mayor al Total.",""))</f>
        <v/>
      </c>
      <c r="BS24" s="23" t="str">
        <f t="shared" si="3"/>
        <v/>
      </c>
      <c r="BT24" s="23" t="str">
        <f t="shared" si="4"/>
        <v/>
      </c>
      <c r="BU24" s="23" t="str">
        <f t="shared" si="5"/>
        <v/>
      </c>
      <c r="BV24" s="23" t="str">
        <f t="shared" ref="BV24:BV25" si="15">IF(AND($C24&gt;0,Q24="")," * No olvide digitar la variable Gestante con 3 o más riesgos. Digite Cero si no tiene.",IF(Q24&gt;$C24," * La variable Gestante con 3 o más riesgos no puede ser mayor al Total.",""))</f>
        <v/>
      </c>
      <c r="BW24" s="23" t="str">
        <f t="shared" si="6"/>
        <v/>
      </c>
      <c r="BX24" s="23" t="str">
        <f t="shared" si="7"/>
        <v/>
      </c>
      <c r="BZ24" s="25">
        <f t="shared" si="0"/>
        <v>0</v>
      </c>
      <c r="CA24" s="25">
        <f>IF(AND(C24&gt;0,M24=""),1,IF(M24&gt;C24,1,0))</f>
        <v>0</v>
      </c>
      <c r="CB24" s="25">
        <f t="shared" si="8"/>
        <v>0</v>
      </c>
      <c r="CC24" s="25">
        <f t="shared" si="9"/>
        <v>0</v>
      </c>
      <c r="CD24" s="25">
        <f t="shared" si="10"/>
        <v>0</v>
      </c>
      <c r="CE24" s="25">
        <f t="shared" si="10"/>
        <v>0</v>
      </c>
      <c r="CF24" s="25">
        <f t="shared" si="11"/>
        <v>0</v>
      </c>
      <c r="CG24" s="25">
        <f t="shared" si="11"/>
        <v>0</v>
      </c>
    </row>
    <row r="25" spans="1:85" s="15" customFormat="1" ht="10.5" x14ac:dyDescent="0.15">
      <c r="A25" s="260" t="s">
        <v>36</v>
      </c>
      <c r="B25" s="261"/>
      <c r="C25" s="16">
        <f>SUM(D25:G25)</f>
        <v>0</v>
      </c>
      <c r="D25" s="17"/>
      <c r="E25" s="17"/>
      <c r="F25" s="17"/>
      <c r="G25" s="17"/>
      <c r="H25" s="18"/>
      <c r="I25" s="18"/>
      <c r="J25" s="17"/>
      <c r="K25" s="17"/>
      <c r="L25" s="17"/>
      <c r="M25" s="29"/>
      <c r="N25" s="20"/>
      <c r="O25" s="20"/>
      <c r="P25" s="20"/>
      <c r="Q25" s="20"/>
      <c r="R25" s="20"/>
      <c r="S25" s="22"/>
      <c r="T25" s="15" t="str">
        <f t="shared" si="14"/>
        <v/>
      </c>
      <c r="BQ25" s="23" t="str">
        <f t="shared" si="2"/>
        <v/>
      </c>
      <c r="BR25" s="23" t="str">
        <f>IF(AND(C25&gt;0,M25="")," * No olvide digitar la variable Programa de Acompañamiento Psicosocial en APS. Si no tiene digite Cero.",IF(M25&gt;C25," * La variable Programa de Acompañamiento Psicosocial en APS no puede ser mayor al Total.",""))</f>
        <v/>
      </c>
      <c r="BS25" s="23" t="str">
        <f t="shared" si="3"/>
        <v/>
      </c>
      <c r="BT25" s="23" t="str">
        <f t="shared" si="4"/>
        <v/>
      </c>
      <c r="BU25" s="23" t="str">
        <f t="shared" si="5"/>
        <v/>
      </c>
      <c r="BV25" s="23" t="str">
        <f t="shared" si="15"/>
        <v/>
      </c>
      <c r="BW25" s="23" t="str">
        <f t="shared" si="6"/>
        <v/>
      </c>
      <c r="BX25" s="23" t="str">
        <f t="shared" si="7"/>
        <v/>
      </c>
      <c r="BZ25" s="25">
        <f t="shared" si="0"/>
        <v>0</v>
      </c>
      <c r="CA25" s="25">
        <f>IF(AND(C25&gt;0,M25=""),1,IF(M25&gt;C25,1,0))</f>
        <v>0</v>
      </c>
      <c r="CB25" s="25">
        <f t="shared" si="8"/>
        <v>0</v>
      </c>
      <c r="CC25" s="25">
        <f t="shared" si="9"/>
        <v>0</v>
      </c>
      <c r="CD25" s="25">
        <f t="shared" si="10"/>
        <v>0</v>
      </c>
      <c r="CE25" s="25">
        <f t="shared" si="10"/>
        <v>0</v>
      </c>
      <c r="CF25" s="25">
        <f t="shared" si="11"/>
        <v>0</v>
      </c>
      <c r="CG25" s="25">
        <f t="shared" si="11"/>
        <v>0</v>
      </c>
    </row>
    <row r="26" spans="1:85" s="15" customFormat="1" ht="10.5" x14ac:dyDescent="0.15">
      <c r="A26" s="260" t="s">
        <v>37</v>
      </c>
      <c r="B26" s="261"/>
      <c r="C26" s="16">
        <f t="shared" si="12"/>
        <v>0</v>
      </c>
      <c r="D26" s="17"/>
      <c r="E26" s="17"/>
      <c r="F26" s="17"/>
      <c r="G26" s="17"/>
      <c r="H26" s="18"/>
      <c r="I26" s="18"/>
      <c r="J26" s="17"/>
      <c r="K26" s="17"/>
      <c r="L26" s="17"/>
      <c r="M26" s="27"/>
      <c r="N26" s="20"/>
      <c r="O26" s="20"/>
      <c r="P26" s="20"/>
      <c r="Q26" s="30"/>
      <c r="R26" s="20"/>
      <c r="S26" s="22"/>
      <c r="T26" s="15" t="str">
        <f t="shared" ref="T26:T27" si="16">BQ26&amp;BS26&amp;BT26&amp;BU26&amp;BW26&amp;BX26</f>
        <v/>
      </c>
      <c r="BQ26" s="23" t="str">
        <f>IF((J26+K26+L26)&lt;&gt;C26," * La suma del N° de Primera visita + Segunda visita + Tercera o más visitas de seguimiento debe coincidir con el Total.","")</f>
        <v/>
      </c>
      <c r="BR26" s="24"/>
      <c r="BS26" s="23" t="str">
        <f t="shared" si="3"/>
        <v/>
      </c>
      <c r="BT26" s="23" t="str">
        <f t="shared" si="4"/>
        <v/>
      </c>
      <c r="BU26" s="23" t="str">
        <f t="shared" si="5"/>
        <v/>
      </c>
      <c r="BV26" s="24"/>
      <c r="BW26" s="23" t="str">
        <f t="shared" si="6"/>
        <v/>
      </c>
      <c r="BX26" s="23" t="str">
        <f t="shared" si="7"/>
        <v/>
      </c>
      <c r="BZ26" s="25">
        <f t="shared" si="0"/>
        <v>0</v>
      </c>
      <c r="CA26" s="26"/>
      <c r="CB26" s="25">
        <f t="shared" si="8"/>
        <v>0</v>
      </c>
      <c r="CC26" s="25">
        <f t="shared" si="9"/>
        <v>0</v>
      </c>
      <c r="CD26" s="25">
        <f t="shared" si="10"/>
        <v>0</v>
      </c>
      <c r="CE26" s="26"/>
      <c r="CF26" s="25">
        <f t="shared" si="11"/>
        <v>0</v>
      </c>
      <c r="CG26" s="25">
        <f t="shared" si="11"/>
        <v>0</v>
      </c>
    </row>
    <row r="27" spans="1:85" s="15" customFormat="1" ht="10.5" x14ac:dyDescent="0.15">
      <c r="A27" s="260" t="s">
        <v>38</v>
      </c>
      <c r="B27" s="261"/>
      <c r="C27" s="16">
        <f t="shared" si="12"/>
        <v>0</v>
      </c>
      <c r="D27" s="17"/>
      <c r="E27" s="17"/>
      <c r="F27" s="17"/>
      <c r="G27" s="17"/>
      <c r="H27" s="18"/>
      <c r="I27" s="18"/>
      <c r="J27" s="17"/>
      <c r="K27" s="17"/>
      <c r="L27" s="17"/>
      <c r="M27" s="27"/>
      <c r="N27" s="20"/>
      <c r="O27" s="20"/>
      <c r="P27" s="20"/>
      <c r="Q27" s="30"/>
      <c r="R27" s="20"/>
      <c r="S27" s="22"/>
      <c r="T27" s="15" t="str">
        <f t="shared" si="16"/>
        <v/>
      </c>
      <c r="BQ27" s="23" t="str">
        <f t="shared" si="2"/>
        <v/>
      </c>
      <c r="BR27" s="24"/>
      <c r="BS27" s="23" t="str">
        <f t="shared" si="3"/>
        <v/>
      </c>
      <c r="BT27" s="23" t="str">
        <f t="shared" si="4"/>
        <v/>
      </c>
      <c r="BU27" s="23" t="str">
        <f t="shared" si="5"/>
        <v/>
      </c>
      <c r="BV27" s="24"/>
      <c r="BW27" s="23" t="str">
        <f t="shared" si="6"/>
        <v/>
      </c>
      <c r="BX27" s="23" t="str">
        <f t="shared" si="7"/>
        <v/>
      </c>
      <c r="BZ27" s="25">
        <f t="shared" si="0"/>
        <v>0</v>
      </c>
      <c r="CA27" s="26"/>
      <c r="CB27" s="25">
        <f t="shared" si="8"/>
        <v>0</v>
      </c>
      <c r="CC27" s="25">
        <f t="shared" si="9"/>
        <v>0</v>
      </c>
      <c r="CD27" s="25">
        <f t="shared" si="10"/>
        <v>0</v>
      </c>
      <c r="CE27" s="26"/>
      <c r="CF27" s="25">
        <f t="shared" si="11"/>
        <v>0</v>
      </c>
      <c r="CG27" s="25">
        <f t="shared" si="11"/>
        <v>0</v>
      </c>
    </row>
    <row r="28" spans="1:85" s="15" customFormat="1" ht="10.5" x14ac:dyDescent="0.15">
      <c r="A28" s="260" t="s">
        <v>39</v>
      </c>
      <c r="B28" s="261"/>
      <c r="C28" s="16">
        <f t="shared" si="12"/>
        <v>0</v>
      </c>
      <c r="D28" s="17"/>
      <c r="E28" s="17"/>
      <c r="F28" s="17"/>
      <c r="G28" s="17"/>
      <c r="H28" s="18"/>
      <c r="I28" s="18"/>
      <c r="J28" s="17"/>
      <c r="K28" s="17"/>
      <c r="L28" s="17"/>
      <c r="M28" s="27"/>
      <c r="N28" s="20"/>
      <c r="O28" s="20"/>
      <c r="P28" s="20"/>
      <c r="Q28" s="30"/>
      <c r="R28" s="20"/>
      <c r="S28" s="22"/>
      <c r="T28" s="15" t="str">
        <f>BQ28&amp;BS28&amp;BT28&amp;BU28&amp;BW28&amp;BX28</f>
        <v/>
      </c>
      <c r="BQ28" s="23" t="str">
        <f t="shared" si="2"/>
        <v/>
      </c>
      <c r="BR28" s="24"/>
      <c r="BS28" s="23" t="str">
        <f t="shared" si="3"/>
        <v/>
      </c>
      <c r="BT28" s="23" t="str">
        <f t="shared" si="4"/>
        <v/>
      </c>
      <c r="BU28" s="23" t="str">
        <f t="shared" si="5"/>
        <v/>
      </c>
      <c r="BV28" s="24"/>
      <c r="BW28" s="23" t="str">
        <f t="shared" si="6"/>
        <v/>
      </c>
      <c r="BX28" s="23" t="str">
        <f t="shared" si="7"/>
        <v/>
      </c>
      <c r="BZ28" s="25">
        <f t="shared" si="0"/>
        <v>0</v>
      </c>
      <c r="CA28" s="26"/>
      <c r="CB28" s="25">
        <f t="shared" si="8"/>
        <v>0</v>
      </c>
      <c r="CC28" s="25">
        <f t="shared" si="9"/>
        <v>0</v>
      </c>
      <c r="CD28" s="25">
        <f t="shared" si="10"/>
        <v>0</v>
      </c>
      <c r="CE28" s="26"/>
      <c r="CF28" s="25">
        <f t="shared" si="11"/>
        <v>0</v>
      </c>
      <c r="CG28" s="25">
        <f t="shared" si="11"/>
        <v>0</v>
      </c>
    </row>
    <row r="29" spans="1:85" s="15" customFormat="1" ht="10.5" x14ac:dyDescent="0.15">
      <c r="A29" s="260" t="s">
        <v>40</v>
      </c>
      <c r="B29" s="261"/>
      <c r="C29" s="16">
        <f t="shared" si="12"/>
        <v>0</v>
      </c>
      <c r="D29" s="17"/>
      <c r="E29" s="17"/>
      <c r="F29" s="17"/>
      <c r="G29" s="17"/>
      <c r="H29" s="18"/>
      <c r="I29" s="18"/>
      <c r="J29" s="17"/>
      <c r="K29" s="17"/>
      <c r="L29" s="17"/>
      <c r="M29" s="29"/>
      <c r="N29" s="20"/>
      <c r="O29" s="20"/>
      <c r="P29" s="20"/>
      <c r="Q29" s="30"/>
      <c r="R29" s="20"/>
      <c r="S29" s="22"/>
      <c r="T29" s="15" t="str">
        <f>BQ29&amp;BR29&amp;BS29&amp;BT29&amp;BU29&amp;BW29&amp;BX29</f>
        <v/>
      </c>
      <c r="BQ29" s="23" t="str">
        <f t="shared" si="2"/>
        <v/>
      </c>
      <c r="BR29" s="23" t="str">
        <f t="shared" ref="BR29:BR35" si="17">IF(AND(C29&gt;0,M29="")," * No olvide digitar la variable Programa de Acompañamiento Psicosocial en APS. Si no tiene digite Cero.",IF(M29&gt;C29," * La variable Programa de Acompañamiento Psicosocial en APS no puede ser mayor al Total.",""))</f>
        <v/>
      </c>
      <c r="BS29" s="23" t="str">
        <f t="shared" si="3"/>
        <v/>
      </c>
      <c r="BT29" s="23" t="str">
        <f t="shared" si="4"/>
        <v/>
      </c>
      <c r="BU29" s="23" t="str">
        <f t="shared" si="5"/>
        <v/>
      </c>
      <c r="BV29" s="24"/>
      <c r="BW29" s="23" t="str">
        <f t="shared" si="6"/>
        <v/>
      </c>
      <c r="BX29" s="23" t="str">
        <f t="shared" si="7"/>
        <v/>
      </c>
      <c r="BZ29" s="25">
        <f t="shared" si="0"/>
        <v>0</v>
      </c>
      <c r="CA29" s="25">
        <f t="shared" ref="CA29:CA35" si="18">IF(AND(C29&gt;0,M29=""),1,IF(M29&gt;C29,1,0))</f>
        <v>0</v>
      </c>
      <c r="CB29" s="25">
        <f t="shared" si="8"/>
        <v>0</v>
      </c>
      <c r="CC29" s="25">
        <f t="shared" si="9"/>
        <v>0</v>
      </c>
      <c r="CD29" s="25">
        <f t="shared" si="10"/>
        <v>0</v>
      </c>
      <c r="CE29" s="26"/>
      <c r="CF29" s="25">
        <f t="shared" si="11"/>
        <v>0</v>
      </c>
      <c r="CG29" s="25">
        <f t="shared" si="11"/>
        <v>0</v>
      </c>
    </row>
    <row r="30" spans="1:85" s="15" customFormat="1" ht="10.5" x14ac:dyDescent="0.15">
      <c r="A30" s="260" t="s">
        <v>41</v>
      </c>
      <c r="B30" s="261"/>
      <c r="C30" s="16">
        <f t="shared" si="12"/>
        <v>0</v>
      </c>
      <c r="D30" s="17"/>
      <c r="E30" s="17"/>
      <c r="F30" s="17"/>
      <c r="G30" s="17"/>
      <c r="H30" s="18"/>
      <c r="I30" s="18"/>
      <c r="J30" s="17"/>
      <c r="K30" s="17"/>
      <c r="L30" s="17"/>
      <c r="M30" s="29"/>
      <c r="N30" s="20"/>
      <c r="O30" s="20"/>
      <c r="P30" s="20"/>
      <c r="Q30" s="30"/>
      <c r="R30" s="20"/>
      <c r="S30" s="22"/>
      <c r="T30" s="15" t="str">
        <f t="shared" ref="T30:T35" si="19">BQ30&amp;BR30&amp;BS30&amp;BT30&amp;BU30&amp;BW30&amp;BX30</f>
        <v/>
      </c>
      <c r="BQ30" s="23" t="str">
        <f t="shared" si="2"/>
        <v/>
      </c>
      <c r="BR30" s="23" t="str">
        <f t="shared" si="17"/>
        <v/>
      </c>
      <c r="BS30" s="23" t="str">
        <f t="shared" si="3"/>
        <v/>
      </c>
      <c r="BT30" s="23" t="str">
        <f t="shared" si="4"/>
        <v/>
      </c>
      <c r="BU30" s="23" t="str">
        <f t="shared" si="5"/>
        <v/>
      </c>
      <c r="BV30" s="24"/>
      <c r="BW30" s="23" t="str">
        <f t="shared" si="6"/>
        <v/>
      </c>
      <c r="BX30" s="23" t="str">
        <f t="shared" si="7"/>
        <v/>
      </c>
      <c r="BZ30" s="25">
        <f t="shared" si="0"/>
        <v>0</v>
      </c>
      <c r="CA30" s="25">
        <f t="shared" si="18"/>
        <v>0</v>
      </c>
      <c r="CB30" s="25">
        <f t="shared" si="8"/>
        <v>0</v>
      </c>
      <c r="CC30" s="25">
        <f t="shared" si="9"/>
        <v>0</v>
      </c>
      <c r="CD30" s="25">
        <f t="shared" si="10"/>
        <v>0</v>
      </c>
      <c r="CE30" s="26"/>
      <c r="CF30" s="25">
        <f t="shared" si="11"/>
        <v>0</v>
      </c>
      <c r="CG30" s="25">
        <f t="shared" si="11"/>
        <v>0</v>
      </c>
    </row>
    <row r="31" spans="1:85" s="15" customFormat="1" ht="10.5" x14ac:dyDescent="0.15">
      <c r="A31" s="268" t="s">
        <v>42</v>
      </c>
      <c r="B31" s="269"/>
      <c r="C31" s="16">
        <f>SUM(D31:G31)</f>
        <v>0</v>
      </c>
      <c r="D31" s="17"/>
      <c r="E31" s="17"/>
      <c r="F31" s="17"/>
      <c r="G31" s="17"/>
      <c r="H31" s="18"/>
      <c r="I31" s="18"/>
      <c r="J31" s="17"/>
      <c r="K31" s="17"/>
      <c r="L31" s="17"/>
      <c r="M31" s="29"/>
      <c r="N31" s="20"/>
      <c r="O31" s="20"/>
      <c r="P31" s="20"/>
      <c r="Q31" s="30"/>
      <c r="R31" s="20"/>
      <c r="S31" s="22"/>
      <c r="T31" s="15" t="str">
        <f t="shared" si="19"/>
        <v/>
      </c>
      <c r="BQ31" s="23" t="str">
        <f t="shared" si="2"/>
        <v/>
      </c>
      <c r="BR31" s="23" t="str">
        <f t="shared" si="17"/>
        <v/>
      </c>
      <c r="BS31" s="23" t="str">
        <f t="shared" si="3"/>
        <v/>
      </c>
      <c r="BT31" s="23" t="str">
        <f t="shared" si="4"/>
        <v/>
      </c>
      <c r="BU31" s="23" t="str">
        <f t="shared" si="5"/>
        <v/>
      </c>
      <c r="BV31" s="24"/>
      <c r="BW31" s="23" t="str">
        <f t="shared" si="6"/>
        <v/>
      </c>
      <c r="BX31" s="23" t="str">
        <f t="shared" si="7"/>
        <v/>
      </c>
      <c r="BZ31" s="25">
        <f t="shared" si="0"/>
        <v>0</v>
      </c>
      <c r="CA31" s="25">
        <f t="shared" si="18"/>
        <v>0</v>
      </c>
      <c r="CB31" s="25">
        <f t="shared" si="8"/>
        <v>0</v>
      </c>
      <c r="CC31" s="25">
        <f t="shared" si="9"/>
        <v>0</v>
      </c>
      <c r="CD31" s="25">
        <f t="shared" si="10"/>
        <v>0</v>
      </c>
      <c r="CE31" s="26"/>
      <c r="CF31" s="25">
        <f t="shared" si="11"/>
        <v>0</v>
      </c>
      <c r="CG31" s="25">
        <f t="shared" si="11"/>
        <v>0</v>
      </c>
    </row>
    <row r="32" spans="1:85" s="15" customFormat="1" ht="10.5" x14ac:dyDescent="0.15">
      <c r="A32" s="268" t="s">
        <v>43</v>
      </c>
      <c r="B32" s="269"/>
      <c r="C32" s="16">
        <f>SUM(D32:G32)</f>
        <v>0</v>
      </c>
      <c r="D32" s="17"/>
      <c r="E32" s="17"/>
      <c r="F32" s="17"/>
      <c r="G32" s="17"/>
      <c r="H32" s="18"/>
      <c r="I32" s="18"/>
      <c r="J32" s="17"/>
      <c r="K32" s="17"/>
      <c r="L32" s="17"/>
      <c r="M32" s="29"/>
      <c r="N32" s="20"/>
      <c r="O32" s="20"/>
      <c r="P32" s="20"/>
      <c r="Q32" s="30"/>
      <c r="R32" s="20"/>
      <c r="S32" s="22"/>
      <c r="T32" s="15" t="str">
        <f t="shared" si="19"/>
        <v/>
      </c>
      <c r="BQ32" s="23" t="str">
        <f t="shared" si="2"/>
        <v/>
      </c>
      <c r="BR32" s="23" t="str">
        <f t="shared" si="17"/>
        <v/>
      </c>
      <c r="BS32" s="23" t="str">
        <f t="shared" si="3"/>
        <v/>
      </c>
      <c r="BT32" s="23" t="str">
        <f t="shared" si="4"/>
        <v/>
      </c>
      <c r="BU32" s="23" t="str">
        <f t="shared" si="5"/>
        <v/>
      </c>
      <c r="BV32" s="24"/>
      <c r="BW32" s="23" t="str">
        <f t="shared" si="6"/>
        <v/>
      </c>
      <c r="BX32" s="23" t="str">
        <f t="shared" si="7"/>
        <v/>
      </c>
      <c r="BZ32" s="25">
        <f t="shared" si="0"/>
        <v>0</v>
      </c>
      <c r="CA32" s="25">
        <f t="shared" si="18"/>
        <v>0</v>
      </c>
      <c r="CB32" s="25">
        <f t="shared" si="8"/>
        <v>0</v>
      </c>
      <c r="CC32" s="25">
        <f t="shared" si="9"/>
        <v>0</v>
      </c>
      <c r="CD32" s="25">
        <f t="shared" si="10"/>
        <v>0</v>
      </c>
      <c r="CE32" s="26"/>
      <c r="CF32" s="25">
        <f t="shared" si="11"/>
        <v>0</v>
      </c>
      <c r="CG32" s="25">
        <f t="shared" si="11"/>
        <v>0</v>
      </c>
    </row>
    <row r="33" spans="1:85" s="15" customFormat="1" ht="10.5" x14ac:dyDescent="0.15">
      <c r="A33" s="268" t="s">
        <v>44</v>
      </c>
      <c r="B33" s="269"/>
      <c r="C33" s="16">
        <f>SUM(D33:G33)</f>
        <v>0</v>
      </c>
      <c r="D33" s="17"/>
      <c r="E33" s="17"/>
      <c r="F33" s="17"/>
      <c r="G33" s="17"/>
      <c r="H33" s="18"/>
      <c r="I33" s="18"/>
      <c r="J33" s="17"/>
      <c r="K33" s="17"/>
      <c r="L33" s="17"/>
      <c r="M33" s="29"/>
      <c r="N33" s="20"/>
      <c r="O33" s="20"/>
      <c r="P33" s="20"/>
      <c r="Q33" s="30"/>
      <c r="R33" s="20"/>
      <c r="S33" s="22"/>
      <c r="T33" s="15" t="str">
        <f>BQ33&amp;BR33&amp;BS33&amp;BT33&amp;BU33&amp;BW33&amp;BX33</f>
        <v/>
      </c>
      <c r="BQ33" s="23" t="str">
        <f t="shared" si="2"/>
        <v/>
      </c>
      <c r="BR33" s="23" t="str">
        <f t="shared" si="17"/>
        <v/>
      </c>
      <c r="BS33" s="23" t="str">
        <f t="shared" si="3"/>
        <v/>
      </c>
      <c r="BT33" s="23" t="str">
        <f t="shared" si="4"/>
        <v/>
      </c>
      <c r="BU33" s="23" t="str">
        <f t="shared" si="5"/>
        <v/>
      </c>
      <c r="BV33" s="24"/>
      <c r="BW33" s="23" t="str">
        <f t="shared" si="6"/>
        <v/>
      </c>
      <c r="BX33" s="23" t="str">
        <f t="shared" si="7"/>
        <v/>
      </c>
      <c r="BZ33" s="25">
        <f t="shared" si="0"/>
        <v>0</v>
      </c>
      <c r="CA33" s="25">
        <f t="shared" si="18"/>
        <v>0</v>
      </c>
      <c r="CB33" s="25">
        <f t="shared" si="8"/>
        <v>0</v>
      </c>
      <c r="CC33" s="25">
        <f t="shared" si="9"/>
        <v>0</v>
      </c>
      <c r="CD33" s="25">
        <f t="shared" si="10"/>
        <v>0</v>
      </c>
      <c r="CE33" s="26"/>
      <c r="CF33" s="25">
        <f t="shared" si="11"/>
        <v>0</v>
      </c>
      <c r="CG33" s="25">
        <f t="shared" si="11"/>
        <v>0</v>
      </c>
    </row>
    <row r="34" spans="1:85" s="15" customFormat="1" ht="10.5" x14ac:dyDescent="0.15">
      <c r="A34" s="268" t="s">
        <v>45</v>
      </c>
      <c r="B34" s="269"/>
      <c r="C34" s="31">
        <f>SUM(D34:G34)</f>
        <v>0</v>
      </c>
      <c r="D34" s="17"/>
      <c r="E34" s="17"/>
      <c r="F34" s="17"/>
      <c r="G34" s="17"/>
      <c r="H34" s="18"/>
      <c r="I34" s="18"/>
      <c r="J34" s="17"/>
      <c r="K34" s="17"/>
      <c r="L34" s="17"/>
      <c r="M34" s="29"/>
      <c r="N34" s="32"/>
      <c r="O34" s="32"/>
      <c r="P34" s="32"/>
      <c r="Q34" s="30"/>
      <c r="R34" s="32"/>
      <c r="S34" s="33"/>
      <c r="T34" s="15" t="str">
        <f t="shared" si="19"/>
        <v/>
      </c>
      <c r="BQ34" s="23" t="str">
        <f t="shared" si="2"/>
        <v/>
      </c>
      <c r="BR34" s="23" t="str">
        <f t="shared" si="17"/>
        <v/>
      </c>
      <c r="BS34" s="23" t="str">
        <f t="shared" si="3"/>
        <v/>
      </c>
      <c r="BT34" s="23" t="str">
        <f t="shared" si="4"/>
        <v/>
      </c>
      <c r="BU34" s="23" t="str">
        <f t="shared" si="5"/>
        <v/>
      </c>
      <c r="BV34" s="24"/>
      <c r="BW34" s="23" t="str">
        <f t="shared" si="6"/>
        <v/>
      </c>
      <c r="BX34" s="23" t="str">
        <f t="shared" si="7"/>
        <v/>
      </c>
      <c r="BZ34" s="25">
        <f t="shared" si="0"/>
        <v>0</v>
      </c>
      <c r="CA34" s="25">
        <f t="shared" si="18"/>
        <v>0</v>
      </c>
      <c r="CB34" s="25">
        <f t="shared" si="8"/>
        <v>0</v>
      </c>
      <c r="CC34" s="25">
        <f t="shared" si="9"/>
        <v>0</v>
      </c>
      <c r="CD34" s="25">
        <f t="shared" si="10"/>
        <v>0</v>
      </c>
      <c r="CE34" s="26"/>
      <c r="CF34" s="25">
        <f t="shared" si="11"/>
        <v>0</v>
      </c>
      <c r="CG34" s="25">
        <f t="shared" si="11"/>
        <v>0</v>
      </c>
    </row>
    <row r="35" spans="1:85" s="15" customFormat="1" ht="10.5" x14ac:dyDescent="0.15">
      <c r="A35" s="270" t="s">
        <v>46</v>
      </c>
      <c r="B35" s="271"/>
      <c r="C35" s="34">
        <f>SUM(D35:G35)</f>
        <v>0</v>
      </c>
      <c r="D35" s="17"/>
      <c r="E35" s="17"/>
      <c r="F35" s="17"/>
      <c r="G35" s="17"/>
      <c r="H35" s="35"/>
      <c r="I35" s="35"/>
      <c r="J35" s="17"/>
      <c r="K35" s="17"/>
      <c r="L35" s="17"/>
      <c r="M35" s="36"/>
      <c r="N35" s="37"/>
      <c r="O35" s="37"/>
      <c r="P35" s="37"/>
      <c r="Q35" s="38"/>
      <c r="R35" s="37"/>
      <c r="S35" s="39"/>
      <c r="T35" s="15" t="str">
        <f t="shared" si="19"/>
        <v/>
      </c>
      <c r="BQ35" s="23" t="str">
        <f t="shared" si="2"/>
        <v/>
      </c>
      <c r="BR35" s="23" t="str">
        <f t="shared" si="17"/>
        <v/>
      </c>
      <c r="BS35" s="23" t="str">
        <f t="shared" si="3"/>
        <v/>
      </c>
      <c r="BT35" s="23" t="str">
        <f t="shared" si="4"/>
        <v/>
      </c>
      <c r="BU35" s="23" t="str">
        <f t="shared" si="5"/>
        <v/>
      </c>
      <c r="BV35" s="24"/>
      <c r="BW35" s="23" t="str">
        <f t="shared" si="6"/>
        <v/>
      </c>
      <c r="BX35" s="23" t="str">
        <f t="shared" si="7"/>
        <v/>
      </c>
      <c r="BZ35" s="25">
        <f t="shared" si="0"/>
        <v>0</v>
      </c>
      <c r="CA35" s="25">
        <f t="shared" si="18"/>
        <v>0</v>
      </c>
      <c r="CB35" s="25">
        <f t="shared" si="8"/>
        <v>0</v>
      </c>
      <c r="CC35" s="25">
        <f t="shared" si="9"/>
        <v>0</v>
      </c>
      <c r="CD35" s="25">
        <f t="shared" si="10"/>
        <v>0</v>
      </c>
      <c r="CE35" s="26"/>
      <c r="CF35" s="25">
        <f t="shared" si="11"/>
        <v>0</v>
      </c>
      <c r="CG35" s="25">
        <f t="shared" si="11"/>
        <v>0</v>
      </c>
    </row>
    <row r="36" spans="1:85" s="5" customFormat="1" ht="11.25" x14ac:dyDescent="0.15">
      <c r="A36" s="272" t="s">
        <v>47</v>
      </c>
      <c r="B36" s="272"/>
      <c r="C36" s="272"/>
      <c r="D36" s="272"/>
      <c r="E36" s="272"/>
      <c r="F36" s="272"/>
      <c r="G36" s="272"/>
      <c r="H36" s="272"/>
      <c r="I36" s="272"/>
      <c r="J36" s="272"/>
      <c r="K36" s="272"/>
      <c r="L36" s="272"/>
      <c r="M36" s="272"/>
      <c r="N36" s="272"/>
    </row>
    <row r="37" spans="1:85" s="15" customFormat="1" ht="63" x14ac:dyDescent="0.15">
      <c r="A37" s="263" t="s">
        <v>3</v>
      </c>
      <c r="B37" s="267"/>
      <c r="C37" s="40" t="s">
        <v>48</v>
      </c>
      <c r="D37" s="41" t="s">
        <v>49</v>
      </c>
      <c r="E37" s="8" t="s">
        <v>50</v>
      </c>
      <c r="F37" s="42" t="s">
        <v>51</v>
      </c>
      <c r="G37" s="11" t="s">
        <v>52</v>
      </c>
      <c r="H37" s="8" t="s">
        <v>53</v>
      </c>
      <c r="I37" s="8" t="s">
        <v>54</v>
      </c>
      <c r="J37" s="8" t="s">
        <v>55</v>
      </c>
      <c r="K37" s="13" t="s">
        <v>16</v>
      </c>
      <c r="L37" s="8" t="s">
        <v>56</v>
      </c>
      <c r="M37" s="8" t="s">
        <v>57</v>
      </c>
      <c r="N37" s="14" t="s">
        <v>58</v>
      </c>
    </row>
    <row r="38" spans="1:85" s="15" customFormat="1" ht="31.5" x14ac:dyDescent="0.15">
      <c r="A38" s="274" t="s">
        <v>59</v>
      </c>
      <c r="B38" s="43" t="s">
        <v>60</v>
      </c>
      <c r="C38" s="44"/>
      <c r="D38" s="45"/>
      <c r="E38" s="46"/>
      <c r="F38" s="47"/>
      <c r="G38" s="45"/>
      <c r="H38" s="46"/>
      <c r="I38" s="46"/>
      <c r="J38" s="46"/>
      <c r="K38" s="48"/>
      <c r="L38" s="46"/>
      <c r="M38" s="46"/>
      <c r="N38" s="49"/>
      <c r="O38" s="15" t="str">
        <f>BQ38&amp;BR38&amp;BS38&amp;BT38</f>
        <v/>
      </c>
      <c r="BQ38" s="23" t="str">
        <f>IF(AND(SUM($C38:$F38)&gt;0,K38="")," * No olvide digitar la variable Migrantes. Digite Cero si no tiene.",IF(K38&gt;SUM($C38:$F38)," * La variable Migrantes no puede ser mayor a la suma de las variables de Visitas.",""))</f>
        <v/>
      </c>
      <c r="BR38" s="23" t="str">
        <f>IF(AND(SUM($C38:$F38)&gt;0,L38="")," * No olvide digitar la variable Pueblos originarios. Digite Cero si no tiene.",IF(L38&gt;SUM($C38:$F38)," * La variable Pueblos originarios no puede ser mayor a la suma de las variables de Visitas.",""))</f>
        <v/>
      </c>
      <c r="BS38" s="23" t="str">
        <f>IF(AND(SUM($C38:$F38)&gt;0,M38="")," * No olvide digitar la variable Población en ECICEP. Digite Cero si no tiene.",IF(M38&gt;SUM($C38:$F38)," * La variable Población en ECICEP no puede ser mayor a la suma de las variables de Visitas.",""))</f>
        <v/>
      </c>
      <c r="BT38" s="23" t="str">
        <f>IF(AND(SUM($C38:$F38)&gt;0,N38="")," * No olvide digitar la variable Población ELEAM o institucionalizada. Digite Cero si no tiene.",IF(N38&gt;SUM($C38:$F38)," * La variable Población ELEAM o institucionalizada no puede ser mayor a la suma de las variables de Visitas.",""))</f>
        <v/>
      </c>
      <c r="BZ38" s="25">
        <f>IF(AND(SUM($C38:$F38)&gt;0,K38=""),1,IF(K38&gt;SUM($C38:$F38),1,0))</f>
        <v>0</v>
      </c>
      <c r="CA38" s="25">
        <f>IF(AND(SUM($C38:$F38)&gt;0,L38=""),1,IF(L38&gt;SUM($C38:$F38),1,0))</f>
        <v>0</v>
      </c>
      <c r="CB38" s="25">
        <f>IF(AND(SUM($C38:$F38)&gt;0,M38=""),1,IF(M38&gt;SUM($C38:$F38),1,0))</f>
        <v>0</v>
      </c>
      <c r="CC38" s="25">
        <f>IF(AND(SUM($C38:$F38)&gt;0,N38=""),1,IF(N38&gt;SUM($C38:$F38),1,0))</f>
        <v>0</v>
      </c>
    </row>
    <row r="39" spans="1:85" s="15" customFormat="1" ht="42" x14ac:dyDescent="0.15">
      <c r="A39" s="275"/>
      <c r="B39" s="50" t="s">
        <v>61</v>
      </c>
      <c r="C39" s="51"/>
      <c r="D39" s="52"/>
      <c r="E39" s="17"/>
      <c r="F39" s="53"/>
      <c r="G39" s="52"/>
      <c r="H39" s="54"/>
      <c r="I39" s="54"/>
      <c r="J39" s="54"/>
      <c r="K39" s="55"/>
      <c r="L39" s="17"/>
      <c r="M39" s="17"/>
      <c r="N39" s="56"/>
      <c r="O39" s="15" t="str">
        <f t="shared" ref="O39:O46" si="20">BQ39&amp;BR39&amp;BS39&amp;BT39</f>
        <v/>
      </c>
      <c r="BQ39" s="23" t="str">
        <f t="shared" ref="BQ39:BQ40" si="21">IF(AND(SUM($C39:$F39)&gt;0,K39="")," * No olvide digitar la variable Migrantes. Digite Cero si no tiene.",IF(K39&gt;SUM($C39:$F39)," * La variable Migrantes no puede ser mayor a la suma de las variables de Visitas.",""))</f>
        <v/>
      </c>
      <c r="BR39" s="23" t="str">
        <f t="shared" ref="BR39:BR40" si="22">IF(AND(SUM($C39:$F39)&gt;0,L39="")," * No olvide digitar la variable Pueblos originarios. Digite Cero si no tiene.",IF(L39&gt;SUM($C39:$F39)," * La variable Pueblos originarios no puede ser mayor a la suma de las variables de Visitas.",""))</f>
        <v/>
      </c>
      <c r="BS39" s="23" t="str">
        <f t="shared" ref="BS39:BS40" si="23">IF(AND(SUM($C39:$F39)&gt;0,M39="")," * No olvide digitar la variable Población en ECICEP. Digite Cero si no tiene.",IF(M39&gt;SUM($C39:$F39)," * La variable Población en ECICEP no puede ser mayor a la suma de las variables de Visitas.",""))</f>
        <v/>
      </c>
      <c r="BT39" s="23" t="str">
        <f t="shared" ref="BT39:BT40" si="24">IF(AND(SUM($C39:$F39)&gt;0,N39="")," * No olvide digitar la variable Población ELEAM o institucionalizada. Digite Cero si no tiene.",IF(N39&gt;SUM($C39:$F39)," * La variable Población ELEAM o institucionalizada no puede ser mayor a la suma de las variables de Visitas.",""))</f>
        <v/>
      </c>
      <c r="BZ39" s="25">
        <f t="shared" ref="BZ39:BZ40" si="25">IF(AND(SUM($C39:$F39)&gt;0,K39=""),1,IF(K39&gt;SUM($C39:$F39),1,0))</f>
        <v>0</v>
      </c>
      <c r="CA39" s="25">
        <f t="shared" ref="CA39:CC40" si="26">IF(AND(SUM($C39:$F39)&gt;0,L39=""),1,IF(L39&gt;SUM($C39:$F39),1,0))</f>
        <v>0</v>
      </c>
      <c r="CB39" s="25">
        <f t="shared" si="26"/>
        <v>0</v>
      </c>
      <c r="CC39" s="25">
        <f t="shared" si="26"/>
        <v>0</v>
      </c>
    </row>
    <row r="40" spans="1:85" s="15" customFormat="1" ht="42" x14ac:dyDescent="0.15">
      <c r="A40" s="276"/>
      <c r="B40" s="57" t="s">
        <v>62</v>
      </c>
      <c r="C40" s="58"/>
      <c r="D40" s="59"/>
      <c r="E40" s="60"/>
      <c r="F40" s="61"/>
      <c r="G40" s="59"/>
      <c r="H40" s="62"/>
      <c r="I40" s="62"/>
      <c r="J40" s="62"/>
      <c r="K40" s="63"/>
      <c r="L40" s="60"/>
      <c r="M40" s="60"/>
      <c r="N40" s="64"/>
      <c r="O40" s="15" t="str">
        <f t="shared" si="20"/>
        <v/>
      </c>
      <c r="BQ40" s="23" t="str">
        <f t="shared" si="21"/>
        <v/>
      </c>
      <c r="BR40" s="23" t="str">
        <f t="shared" si="22"/>
        <v/>
      </c>
      <c r="BS40" s="23" t="str">
        <f t="shared" si="23"/>
        <v/>
      </c>
      <c r="BT40" s="23" t="str">
        <f t="shared" si="24"/>
        <v/>
      </c>
      <c r="BZ40" s="25">
        <f t="shared" si="25"/>
        <v>0</v>
      </c>
      <c r="CA40" s="25">
        <f t="shared" si="26"/>
        <v>0</v>
      </c>
      <c r="CB40" s="25">
        <f t="shared" si="26"/>
        <v>0</v>
      </c>
      <c r="CC40" s="25">
        <f t="shared" si="26"/>
        <v>0</v>
      </c>
    </row>
    <row r="41" spans="1:85" s="15" customFormat="1" ht="10.5" x14ac:dyDescent="0.15">
      <c r="A41" s="277" t="s">
        <v>4</v>
      </c>
      <c r="B41" s="278"/>
      <c r="C41" s="65">
        <f>SUM(C38:C40)</f>
        <v>0</v>
      </c>
      <c r="D41" s="66">
        <f t="shared" ref="D41:N41" si="27">SUM(D38:D40)</f>
        <v>0</v>
      </c>
      <c r="E41" s="67">
        <f t="shared" si="27"/>
        <v>0</v>
      </c>
      <c r="F41" s="68">
        <f t="shared" si="27"/>
        <v>0</v>
      </c>
      <c r="G41" s="66">
        <f t="shared" si="27"/>
        <v>0</v>
      </c>
      <c r="H41" s="67">
        <f t="shared" si="27"/>
        <v>0</v>
      </c>
      <c r="I41" s="67">
        <f t="shared" si="27"/>
        <v>0</v>
      </c>
      <c r="J41" s="69">
        <f t="shared" si="27"/>
        <v>0</v>
      </c>
      <c r="K41" s="70">
        <f t="shared" si="27"/>
        <v>0</v>
      </c>
      <c r="L41" s="71">
        <f t="shared" si="27"/>
        <v>0</v>
      </c>
      <c r="M41" s="71">
        <f t="shared" si="27"/>
        <v>0</v>
      </c>
      <c r="N41" s="72">
        <f t="shared" si="27"/>
        <v>0</v>
      </c>
    </row>
    <row r="42" spans="1:85" s="15" customFormat="1" ht="10.5" x14ac:dyDescent="0.15">
      <c r="A42" s="274" t="s">
        <v>63</v>
      </c>
      <c r="B42" s="73" t="s">
        <v>64</v>
      </c>
      <c r="C42" s="74"/>
      <c r="D42" s="74"/>
      <c r="E42" s="75"/>
      <c r="F42" s="76"/>
      <c r="G42" s="77"/>
      <c r="H42" s="78"/>
      <c r="I42" s="75"/>
      <c r="J42" s="78"/>
      <c r="K42" s="79"/>
      <c r="L42" s="78"/>
      <c r="M42" s="78"/>
      <c r="N42" s="80"/>
      <c r="O42" s="15" t="str">
        <f>BQ42&amp;BR42&amp;BS42</f>
        <v/>
      </c>
      <c r="BQ42" s="23" t="str">
        <f>IF(AND(SUM($C42:$F42)&gt;0,K42="")," * No olvide digitar la variable Migrantes. Digite Cero si no tiene.",IF(K42&gt;SUM($C42:$F42)," * La variable Migrantes no puede ser mayor a la suma de las variables de Visitas.",""))</f>
        <v/>
      </c>
      <c r="BR42" s="23" t="str">
        <f>IF(AND(SUM($C42:$F42)&gt;0,L42="")," * No olvide digitar la variable Pueblos originarios. Digite Cero si no tiene.",IF(L42&gt;SUM($C42:$F42)," * La variable Pueblos originarios no puede ser mayor a la suma de las variables de Visitas.",""))</f>
        <v/>
      </c>
      <c r="BS42" s="23" t="str">
        <f>IF(AND(SUM($C42:$F42)&gt;0,M42="")," * No olvide digitar la variable Población en ECICEP. Digite Cero si no tiene.",IF(M42&gt;SUM($C42:$F42)," * La variable Población en ECICEP no puede ser mayor a la suma de las variables de Visitas.",""))</f>
        <v/>
      </c>
      <c r="BT42" s="24"/>
      <c r="BZ42" s="25">
        <f>IF(AND(SUM($C42:$F42)&gt;0,K42=""),1,IF(K42&gt;SUM($C42:$F42),1,0))</f>
        <v>0</v>
      </c>
      <c r="CA42" s="25">
        <f t="shared" ref="CA42:CB46" si="28">IF(AND(SUM($C42:$F42)&gt;0,L42=""),1,IF(L42&gt;SUM($C42:$F42),1,0))</f>
        <v>0</v>
      </c>
      <c r="CB42" s="25">
        <f t="shared" si="28"/>
        <v>0</v>
      </c>
      <c r="CC42" s="26"/>
    </row>
    <row r="43" spans="1:85" s="15" customFormat="1" ht="10.5" x14ac:dyDescent="0.15">
      <c r="A43" s="275"/>
      <c r="B43" s="81" t="s">
        <v>65</v>
      </c>
      <c r="C43" s="82"/>
      <c r="D43" s="83"/>
      <c r="E43" s="17"/>
      <c r="F43" s="53"/>
      <c r="G43" s="84"/>
      <c r="H43" s="17"/>
      <c r="I43" s="17"/>
      <c r="J43" s="85"/>
      <c r="K43" s="86"/>
      <c r="L43" s="17"/>
      <c r="M43" s="17"/>
      <c r="N43" s="87"/>
      <c r="O43" s="15" t="str">
        <f t="shared" ref="O43:O45" si="29">BQ43&amp;BR43&amp;BS43</f>
        <v/>
      </c>
      <c r="BQ43" s="23" t="str">
        <f t="shared" ref="BQ43:BQ46" si="30">IF(AND(SUM($C43:$F43)&gt;0,K43="")," * No olvide digitar la variable Migrantes. Digite Cero si no tiene.",IF(K43&gt;SUM($C43:$F43)," * La variable Migrantes no puede ser mayor a la suma de las variables de Visitas.",""))</f>
        <v/>
      </c>
      <c r="BR43" s="23" t="str">
        <f t="shared" ref="BR43:BR46" si="31">IF(AND(SUM($C43:$F43)&gt;0,L43="")," * No olvide digitar la variable Pueblos originarios. Digite Cero si no tiene.",IF(L43&gt;SUM($C43:$F43)," * La variable Pueblos originarios no puede ser mayor a la suma de las variables de Visitas.",""))</f>
        <v/>
      </c>
      <c r="BS43" s="23" t="str">
        <f t="shared" ref="BS43:BS46" si="32">IF(AND(SUM($C43:$F43)&gt;0,M43="")," * No olvide digitar la variable Población en ECICEP. Digite Cero si no tiene.",IF(M43&gt;SUM($C43:$F43)," * La variable Población en ECICEP no puede ser mayor a la suma de las variables de Visitas.",""))</f>
        <v/>
      </c>
      <c r="BT43" s="24"/>
      <c r="BZ43" s="25">
        <f t="shared" ref="BZ43:BZ46" si="33">IF(AND(SUM($C43:$F43)&gt;0,K43=""),1,IF(K43&gt;SUM($C43:$F43),1,0))</f>
        <v>0</v>
      </c>
      <c r="CA43" s="25">
        <f t="shared" si="28"/>
        <v>0</v>
      </c>
      <c r="CB43" s="25">
        <f t="shared" si="28"/>
        <v>0</v>
      </c>
      <c r="CC43" s="26"/>
    </row>
    <row r="44" spans="1:85" s="15" customFormat="1" ht="10.5" x14ac:dyDescent="0.15">
      <c r="A44" s="275"/>
      <c r="B44" s="88" t="s">
        <v>66</v>
      </c>
      <c r="C44" s="51"/>
      <c r="D44" s="83"/>
      <c r="E44" s="78"/>
      <c r="F44" s="89"/>
      <c r="G44" s="84"/>
      <c r="H44" s="17"/>
      <c r="I44" s="78"/>
      <c r="J44" s="90"/>
      <c r="K44" s="91"/>
      <c r="L44" s="17"/>
      <c r="M44" s="78"/>
      <c r="N44" s="87"/>
      <c r="O44" s="15" t="str">
        <f t="shared" si="29"/>
        <v/>
      </c>
      <c r="BQ44" s="23" t="str">
        <f t="shared" si="30"/>
        <v/>
      </c>
      <c r="BR44" s="23" t="str">
        <f t="shared" si="31"/>
        <v/>
      </c>
      <c r="BS44" s="23" t="str">
        <f t="shared" si="32"/>
        <v/>
      </c>
      <c r="BT44" s="24"/>
      <c r="BZ44" s="25">
        <f t="shared" si="33"/>
        <v>0</v>
      </c>
      <c r="CA44" s="25">
        <f t="shared" si="28"/>
        <v>0</v>
      </c>
      <c r="CB44" s="25">
        <f t="shared" si="28"/>
        <v>0</v>
      </c>
      <c r="CC44" s="26"/>
    </row>
    <row r="45" spans="1:85" s="15" customFormat="1" ht="10.5" x14ac:dyDescent="0.15">
      <c r="A45" s="275"/>
      <c r="B45" s="92" t="s">
        <v>67</v>
      </c>
      <c r="C45" s="74"/>
      <c r="D45" s="83"/>
      <c r="E45" s="17"/>
      <c r="F45" s="53"/>
      <c r="G45" s="52"/>
      <c r="H45" s="17"/>
      <c r="I45" s="17"/>
      <c r="J45" s="90"/>
      <c r="K45" s="86"/>
      <c r="L45" s="17"/>
      <c r="M45" s="17"/>
      <c r="N45" s="80"/>
      <c r="O45" s="15" t="str">
        <f t="shared" si="29"/>
        <v/>
      </c>
      <c r="BQ45" s="23" t="str">
        <f t="shared" si="30"/>
        <v/>
      </c>
      <c r="BR45" s="23" t="str">
        <f t="shared" si="31"/>
        <v/>
      </c>
      <c r="BS45" s="23" t="str">
        <f t="shared" si="32"/>
        <v/>
      </c>
      <c r="BT45" s="24"/>
      <c r="BZ45" s="25">
        <f t="shared" si="33"/>
        <v>0</v>
      </c>
      <c r="CA45" s="25">
        <f t="shared" si="28"/>
        <v>0</v>
      </c>
      <c r="CB45" s="25">
        <f t="shared" si="28"/>
        <v>0</v>
      </c>
      <c r="CC45" s="26"/>
    </row>
    <row r="46" spans="1:85" s="15" customFormat="1" ht="10.5" x14ac:dyDescent="0.15">
      <c r="A46" s="275"/>
      <c r="B46" s="93" t="s">
        <v>68</v>
      </c>
      <c r="C46" s="94"/>
      <c r="D46" s="95"/>
      <c r="E46" s="60"/>
      <c r="F46" s="61"/>
      <c r="G46" s="96"/>
      <c r="H46" s="60"/>
      <c r="I46" s="60"/>
      <c r="J46" s="97"/>
      <c r="K46" s="98"/>
      <c r="L46" s="60"/>
      <c r="M46" s="62"/>
      <c r="N46" s="99"/>
      <c r="O46" s="15" t="str">
        <f t="shared" si="20"/>
        <v/>
      </c>
      <c r="BQ46" s="23" t="str">
        <f t="shared" si="30"/>
        <v/>
      </c>
      <c r="BR46" s="23" t="str">
        <f t="shared" si="31"/>
        <v/>
      </c>
      <c r="BS46" s="23" t="str">
        <f t="shared" si="32"/>
        <v/>
      </c>
      <c r="BT46" s="23" t="str">
        <f>IF(AND(SUM($C46:$F46)&gt;0,N46="")," * No olvide digitar la variable Población ELEAM o institucionalizada. Digite Cero si no tiene.",IF(N46&gt;SUM($C46:$F46)," * La variable Población ELEAM o institucionalizada no puede ser mayor a la suma de las variables de Visitas.",""))</f>
        <v/>
      </c>
      <c r="BZ46" s="25">
        <f t="shared" si="33"/>
        <v>0</v>
      </c>
      <c r="CA46" s="25">
        <f t="shared" si="28"/>
        <v>0</v>
      </c>
      <c r="CB46" s="25">
        <f t="shared" si="28"/>
        <v>0</v>
      </c>
      <c r="CC46" s="25">
        <f>IF(AND(SUM($C46:$F46)&gt;0,N46=""),1,IF(N46&gt;SUM($C46:$F46),1,0))</f>
        <v>0</v>
      </c>
    </row>
    <row r="47" spans="1:85" s="15" customFormat="1" ht="10.5" x14ac:dyDescent="0.15">
      <c r="A47" s="277" t="s">
        <v>4</v>
      </c>
      <c r="B47" s="278"/>
      <c r="C47" s="100">
        <f>SUM(C42:C46)</f>
        <v>0</v>
      </c>
      <c r="D47" s="101">
        <f>SUM(D42:D46)</f>
        <v>0</v>
      </c>
      <c r="E47" s="102">
        <f t="shared" ref="E47:N47" si="34">SUM(E42:E46)</f>
        <v>0</v>
      </c>
      <c r="F47" s="103">
        <f t="shared" si="34"/>
        <v>0</v>
      </c>
      <c r="G47" s="101">
        <f t="shared" si="34"/>
        <v>0</v>
      </c>
      <c r="H47" s="102">
        <f t="shared" si="34"/>
        <v>0</v>
      </c>
      <c r="I47" s="102">
        <f t="shared" si="34"/>
        <v>0</v>
      </c>
      <c r="J47" s="104">
        <f t="shared" si="34"/>
        <v>0</v>
      </c>
      <c r="K47" s="105">
        <f t="shared" si="34"/>
        <v>0</v>
      </c>
      <c r="L47" s="106">
        <f t="shared" si="34"/>
        <v>0</v>
      </c>
      <c r="M47" s="106">
        <f t="shared" si="34"/>
        <v>0</v>
      </c>
      <c r="N47" s="107">
        <f t="shared" si="34"/>
        <v>0</v>
      </c>
    </row>
    <row r="48" spans="1:85" s="5" customFormat="1" ht="11.25" x14ac:dyDescent="0.15">
      <c r="A48" s="108" t="s">
        <v>69</v>
      </c>
    </row>
    <row r="49" spans="1:82" s="15" customFormat="1" ht="52.5" x14ac:dyDescent="0.15">
      <c r="A49" s="263" t="s">
        <v>3</v>
      </c>
      <c r="B49" s="267"/>
      <c r="C49" s="109" t="s">
        <v>4</v>
      </c>
      <c r="D49" s="109" t="s">
        <v>5</v>
      </c>
      <c r="E49" s="110" t="s">
        <v>70</v>
      </c>
      <c r="F49" s="8" t="s">
        <v>71</v>
      </c>
      <c r="G49" s="40" t="s">
        <v>8</v>
      </c>
      <c r="H49" s="111" t="s">
        <v>9</v>
      </c>
      <c r="I49" s="112" t="s">
        <v>10</v>
      </c>
      <c r="J49" s="14" t="s">
        <v>15</v>
      </c>
      <c r="K49" s="14" t="s">
        <v>16</v>
      </c>
      <c r="L49" s="14" t="s">
        <v>72</v>
      </c>
      <c r="M49" s="14" t="s">
        <v>73</v>
      </c>
    </row>
    <row r="50" spans="1:82" s="15" customFormat="1" ht="10.5" x14ac:dyDescent="0.15">
      <c r="A50" s="265" t="s">
        <v>74</v>
      </c>
      <c r="B50" s="266"/>
      <c r="C50" s="113">
        <f>SUM(D50:F50)</f>
        <v>0</v>
      </c>
      <c r="D50" s="17">
        <f>SUM(ENERO:DICIEMBRE!D50)</f>
        <v>0</v>
      </c>
      <c r="E50" s="17">
        <f>SUM(ENERO:DICIEMBRE!E50)</f>
        <v>0</v>
      </c>
      <c r="F50" s="17">
        <f>SUM(ENERO:DICIEMBRE!F50)</f>
        <v>0</v>
      </c>
      <c r="G50" s="116"/>
      <c r="H50" s="17">
        <f>SUM(ENERO:DICIEMBRE!H50)</f>
        <v>0</v>
      </c>
      <c r="I50" s="17">
        <f>SUM(ENERO:DICIEMBRE!I50)</f>
        <v>0</v>
      </c>
      <c r="J50" s="17">
        <f>SUM(ENERO:DICIEMBRE!J50)</f>
        <v>0</v>
      </c>
      <c r="K50" s="17">
        <f>SUM(ENERO:DICIEMBRE!K50)</f>
        <v>0</v>
      </c>
      <c r="L50" s="17">
        <f>SUM(ENERO:DICIEMBRE!L50)</f>
        <v>0</v>
      </c>
      <c r="M50" s="17">
        <f>SUM(ENERO:DICIEMBRE!M50)</f>
        <v>0</v>
      </c>
      <c r="N50" s="15" t="str">
        <f>BQ50&amp;BR50&amp;BS50&amp;BT50&amp;BU50</f>
        <v/>
      </c>
      <c r="BQ50" s="23" t="str">
        <f>IF(AND(C50&gt;0,J50="")," * No olvide digitar la variable Pueblos Originarios. Digite Cero si no tiene.",IF(J50&gt;C50," * La variable Pueblos Originarios No puede ser mayor al Total.",""))</f>
        <v/>
      </c>
      <c r="BR50" s="23" t="str">
        <f>IF(AND(C50&gt;0,K50="")," * No olvide digitar la variable Migrantes. Digite Cero si no tiene.",IF(K50&gt;C50," * La variable Migrantes No puede ser mayor al Total.",""))</f>
        <v/>
      </c>
      <c r="BS50" s="23" t="str">
        <f>IF(AND(C50&gt;0,L50="")," * No olvide digitar la variable Niños, niñas, adolescentes y jóvenes SENAME. Digite Cero si no tiene.",IF(L50&gt;C50," * La variable Niños, niñas, adolescentes y jóvenes SENAME No puede ser mayor al Total.",""))</f>
        <v/>
      </c>
      <c r="BT50" s="23" t="str">
        <f>IF(AND(C50&gt;0,M50="")," * No olvide digitar la variable Niños, niñas, adolescentes y jóvenes Mejor Niñez. Digite Cero si no tiene.",IF(M50&gt;C50," * La variable Niños, niñas, adolescentes y jóvenes Mejor Niñez No puede ser mayor al Total.",""))</f>
        <v/>
      </c>
      <c r="BZ50" s="25">
        <f t="shared" ref="BZ50:BZ58" si="35">IF(AND(C50&gt;0,J50=""),1,IF(J50&gt;C50,1,0))</f>
        <v>0</v>
      </c>
      <c r="CA50" s="25">
        <f t="shared" ref="CA50:CA58" si="36">IF(AND(C50&gt;0,K50=""),1,IF(K50&gt;C50,1,0))</f>
        <v>0</v>
      </c>
      <c r="CB50" s="25">
        <f t="shared" ref="CB50:CB58" si="37">IF(AND(C50&gt;0,L50=""),1,IF(L50&gt;C50,1,0))</f>
        <v>0</v>
      </c>
      <c r="CC50" s="25">
        <f t="shared" ref="CC50:CC58" si="38">IF(AND(C50&gt;0,M50=""),1,IF(M50&gt;C50,1,0))</f>
        <v>0</v>
      </c>
    </row>
    <row r="51" spans="1:82" s="15" customFormat="1" ht="10.5" x14ac:dyDescent="0.15">
      <c r="A51" s="260" t="s">
        <v>75</v>
      </c>
      <c r="B51" s="261"/>
      <c r="C51" s="120">
        <f t="shared" ref="C51:C56" si="39">SUM(D51:F51)</f>
        <v>0</v>
      </c>
      <c r="D51" s="17">
        <f>SUM(ENERO:DICIEMBRE!D51)</f>
        <v>0</v>
      </c>
      <c r="E51" s="17">
        <f>SUM(ENERO:DICIEMBRE!E51)</f>
        <v>0</v>
      </c>
      <c r="F51" s="17">
        <f>SUM(ENERO:DICIEMBRE!F51)</f>
        <v>0</v>
      </c>
      <c r="G51" s="123"/>
      <c r="H51" s="17">
        <f>SUM(ENERO:DICIEMBRE!H51)</f>
        <v>0</v>
      </c>
      <c r="I51" s="17">
        <f>SUM(ENERO:DICIEMBRE!I51)</f>
        <v>0</v>
      </c>
      <c r="J51" s="17">
        <f>SUM(ENERO:DICIEMBRE!J51)</f>
        <v>0</v>
      </c>
      <c r="K51" s="17">
        <f>SUM(ENERO:DICIEMBRE!K51)</f>
        <v>0</v>
      </c>
      <c r="L51" s="17">
        <f>SUM(ENERO:DICIEMBRE!L51)</f>
        <v>0</v>
      </c>
      <c r="M51" s="17">
        <f>SUM(ENERO:DICIEMBRE!M51)</f>
        <v>0</v>
      </c>
      <c r="N51" s="15" t="str">
        <f t="shared" ref="N51:N58" si="40">BQ51&amp;BR51&amp;BS51&amp;BT51&amp;BU51</f>
        <v/>
      </c>
      <c r="BQ51" s="23" t="str">
        <f t="shared" ref="BQ51:BQ58" si="41">IF(AND(C51&gt;0,J51="")," * No olvide digitar la variable Pueblos Originarios. Digite Cero si no tiene.",IF(J51&gt;C51," * La variable Pueblos Originarios No puede ser mayor al Total.",""))</f>
        <v/>
      </c>
      <c r="BR51" s="23" t="str">
        <f t="shared" ref="BR51:BR58" si="42">IF(AND(C51&gt;0,K51="")," * No olvide digitar la variable Migrantes. Digite Cero si no tiene.",IF(K51&gt;C51," * La variable Migrantes No puede ser mayor al Total.",""))</f>
        <v/>
      </c>
      <c r="BS51" s="23" t="str">
        <f t="shared" ref="BS51:BS58" si="43">IF(AND(C51&gt;0,L51="")," * No olvide digitar la variable Niños, niñas, adolescentes y jóvenes SENAME. Digite Cero si no tiene.",IF(L51&gt;C51," * La variable Niños, niñas, adolescentes y jóvenes SENAME No puede ser mayor al Total.",""))</f>
        <v/>
      </c>
      <c r="BT51" s="23" t="str">
        <f t="shared" ref="BT51:BT58" si="44">IF(AND(C51&gt;0,M51="")," * No olvide digitar la variable Niños, niñas, adolescentes y jóvenes Mejor Niñez. Digite Cero si no tiene.",IF(M51&gt;C51," * La variable Niños, niñas, adolescentes y jóvenes Mejor Niñez No puede ser mayor al Total.",""))</f>
        <v/>
      </c>
      <c r="BZ51" s="25">
        <f t="shared" si="35"/>
        <v>0</v>
      </c>
      <c r="CA51" s="25">
        <f t="shared" si="36"/>
        <v>0</v>
      </c>
      <c r="CB51" s="25">
        <f t="shared" si="37"/>
        <v>0</v>
      </c>
      <c r="CC51" s="25">
        <f t="shared" si="38"/>
        <v>0</v>
      </c>
    </row>
    <row r="52" spans="1:82" s="15" customFormat="1" ht="10.5" x14ac:dyDescent="0.15">
      <c r="A52" s="260" t="s">
        <v>76</v>
      </c>
      <c r="B52" s="261"/>
      <c r="C52" s="16">
        <f t="shared" si="39"/>
        <v>0</v>
      </c>
      <c r="D52" s="17">
        <f>SUM(ENERO:DICIEMBRE!D52)</f>
        <v>0</v>
      </c>
      <c r="E52" s="17">
        <f>SUM(ENERO:DICIEMBRE!E52)</f>
        <v>0</v>
      </c>
      <c r="F52" s="17">
        <f>SUM(ENERO:DICIEMBRE!F52)</f>
        <v>0</v>
      </c>
      <c r="G52" s="123"/>
      <c r="H52" s="17">
        <f>SUM(ENERO:DICIEMBRE!H52)</f>
        <v>0</v>
      </c>
      <c r="I52" s="17">
        <f>SUM(ENERO:DICIEMBRE!I52)</f>
        <v>0</v>
      </c>
      <c r="J52" s="17">
        <f>SUM(ENERO:DICIEMBRE!J52)</f>
        <v>0</v>
      </c>
      <c r="K52" s="17">
        <f>SUM(ENERO:DICIEMBRE!K52)</f>
        <v>0</v>
      </c>
      <c r="L52" s="17">
        <f>SUM(ENERO:DICIEMBRE!L52)</f>
        <v>0</v>
      </c>
      <c r="M52" s="17">
        <f>SUM(ENERO:DICIEMBRE!M52)</f>
        <v>0</v>
      </c>
      <c r="N52" s="15" t="str">
        <f t="shared" si="40"/>
        <v/>
      </c>
      <c r="BQ52" s="23" t="str">
        <f t="shared" si="41"/>
        <v/>
      </c>
      <c r="BR52" s="23" t="str">
        <f t="shared" si="42"/>
        <v/>
      </c>
      <c r="BS52" s="23" t="str">
        <f t="shared" si="43"/>
        <v/>
      </c>
      <c r="BT52" s="23" t="str">
        <f t="shared" si="44"/>
        <v/>
      </c>
      <c r="BZ52" s="25">
        <f t="shared" si="35"/>
        <v>0</v>
      </c>
      <c r="CA52" s="25">
        <f t="shared" si="36"/>
        <v>0</v>
      </c>
      <c r="CB52" s="25">
        <f t="shared" si="37"/>
        <v>0</v>
      </c>
      <c r="CC52" s="25">
        <f t="shared" si="38"/>
        <v>0</v>
      </c>
    </row>
    <row r="53" spans="1:82" s="15" customFormat="1" ht="10.5" x14ac:dyDescent="0.15">
      <c r="A53" s="279" t="s">
        <v>77</v>
      </c>
      <c r="B53" s="280"/>
      <c r="C53" s="16">
        <f t="shared" si="39"/>
        <v>0</v>
      </c>
      <c r="D53" s="17">
        <f>SUM(ENERO:DICIEMBRE!D53)</f>
        <v>0</v>
      </c>
      <c r="E53" s="17">
        <f>SUM(ENERO:DICIEMBRE!E53)</f>
        <v>0</v>
      </c>
      <c r="F53" s="17">
        <f>SUM(ENERO:DICIEMBRE!F53)</f>
        <v>0</v>
      </c>
      <c r="G53" s="125"/>
      <c r="H53" s="17">
        <f>SUM(ENERO:DICIEMBRE!H53)</f>
        <v>0</v>
      </c>
      <c r="I53" s="17">
        <f>SUM(ENERO:DICIEMBRE!I53)</f>
        <v>0</v>
      </c>
      <c r="J53" s="17">
        <f>SUM(ENERO:DICIEMBRE!J53)</f>
        <v>0</v>
      </c>
      <c r="K53" s="17">
        <f>SUM(ENERO:DICIEMBRE!K53)</f>
        <v>0</v>
      </c>
      <c r="L53" s="17">
        <f>SUM(ENERO:DICIEMBRE!L53)</f>
        <v>0</v>
      </c>
      <c r="M53" s="17">
        <f>SUM(ENERO:DICIEMBRE!M53)</f>
        <v>0</v>
      </c>
      <c r="N53" s="15" t="str">
        <f t="shared" si="40"/>
        <v/>
      </c>
      <c r="BQ53" s="23" t="str">
        <f t="shared" si="41"/>
        <v/>
      </c>
      <c r="BR53" s="23" t="str">
        <f t="shared" si="42"/>
        <v/>
      </c>
      <c r="BS53" s="23" t="str">
        <f t="shared" si="43"/>
        <v/>
      </c>
      <c r="BT53" s="23" t="str">
        <f t="shared" si="44"/>
        <v/>
      </c>
      <c r="BZ53" s="25">
        <f t="shared" si="35"/>
        <v>0</v>
      </c>
      <c r="CA53" s="25">
        <f t="shared" si="36"/>
        <v>0</v>
      </c>
      <c r="CB53" s="25">
        <f t="shared" si="37"/>
        <v>0</v>
      </c>
      <c r="CC53" s="25">
        <f t="shared" si="38"/>
        <v>0</v>
      </c>
    </row>
    <row r="54" spans="1:82" s="15" customFormat="1" ht="10.5" x14ac:dyDescent="0.15">
      <c r="A54" s="281" t="s">
        <v>78</v>
      </c>
      <c r="B54" s="128" t="s">
        <v>79</v>
      </c>
      <c r="C54" s="129">
        <f t="shared" si="39"/>
        <v>758</v>
      </c>
      <c r="D54" s="17">
        <f>SUM(ENERO:DICIEMBRE!D54)</f>
        <v>725</v>
      </c>
      <c r="E54" s="17">
        <f>SUM(ENERO:DICIEMBRE!E54)</f>
        <v>20</v>
      </c>
      <c r="F54" s="17">
        <f>SUM(ENERO:DICIEMBRE!F54)</f>
        <v>13</v>
      </c>
      <c r="G54" s="116"/>
      <c r="H54" s="17">
        <f>SUM(ENERO:DICIEMBRE!H54)</f>
        <v>0</v>
      </c>
      <c r="I54" s="17">
        <f>SUM(ENERO:DICIEMBRE!I54)</f>
        <v>0</v>
      </c>
      <c r="J54" s="17">
        <f>SUM(ENERO:DICIEMBRE!J54)</f>
        <v>0</v>
      </c>
      <c r="K54" s="17">
        <f>SUM(ENERO:DICIEMBRE!K54)</f>
        <v>0</v>
      </c>
      <c r="L54" s="17">
        <f>SUM(ENERO:DICIEMBRE!L54)</f>
        <v>0</v>
      </c>
      <c r="M54" s="17">
        <f>SUM(ENERO:DICIEMBRE!M54)</f>
        <v>0</v>
      </c>
      <c r="N54" s="15" t="str">
        <f t="shared" si="40"/>
        <v/>
      </c>
      <c r="BQ54" s="23" t="str">
        <f t="shared" si="41"/>
        <v/>
      </c>
      <c r="BR54" s="23" t="str">
        <f t="shared" si="42"/>
        <v/>
      </c>
      <c r="BS54" s="23" t="str">
        <f t="shared" si="43"/>
        <v/>
      </c>
      <c r="BT54" s="23" t="str">
        <f t="shared" si="44"/>
        <v/>
      </c>
      <c r="BZ54" s="25">
        <f t="shared" si="35"/>
        <v>0</v>
      </c>
      <c r="CA54" s="25">
        <f t="shared" si="36"/>
        <v>0</v>
      </c>
      <c r="CB54" s="25">
        <f t="shared" si="37"/>
        <v>0</v>
      </c>
      <c r="CC54" s="25">
        <f t="shared" si="38"/>
        <v>0</v>
      </c>
    </row>
    <row r="55" spans="1:82" s="15" customFormat="1" ht="10.5" x14ac:dyDescent="0.15">
      <c r="A55" s="282"/>
      <c r="B55" s="133" t="s">
        <v>80</v>
      </c>
      <c r="C55" s="16">
        <f t="shared" si="39"/>
        <v>0</v>
      </c>
      <c r="D55" s="17">
        <f>SUM(ENERO:DICIEMBRE!D55)</f>
        <v>0</v>
      </c>
      <c r="E55" s="17">
        <f>SUM(ENERO:DICIEMBRE!E55)</f>
        <v>0</v>
      </c>
      <c r="F55" s="17">
        <f>SUM(ENERO:DICIEMBRE!F55)</f>
        <v>0</v>
      </c>
      <c r="G55" s="123"/>
      <c r="H55" s="17">
        <f>SUM(ENERO:DICIEMBRE!H55)</f>
        <v>0</v>
      </c>
      <c r="I55" s="17">
        <f>SUM(ENERO:DICIEMBRE!I55)</f>
        <v>0</v>
      </c>
      <c r="J55" s="17">
        <f>SUM(ENERO:DICIEMBRE!J55)</f>
        <v>0</v>
      </c>
      <c r="K55" s="17">
        <f>SUM(ENERO:DICIEMBRE!K55)</f>
        <v>0</v>
      </c>
      <c r="L55" s="17">
        <f>SUM(ENERO:DICIEMBRE!L55)</f>
        <v>0</v>
      </c>
      <c r="M55" s="17">
        <f>SUM(ENERO:DICIEMBRE!M55)</f>
        <v>0</v>
      </c>
      <c r="N55" s="15" t="str">
        <f t="shared" si="40"/>
        <v/>
      </c>
      <c r="BQ55" s="23" t="str">
        <f t="shared" si="41"/>
        <v/>
      </c>
      <c r="BR55" s="23" t="str">
        <f t="shared" si="42"/>
        <v/>
      </c>
      <c r="BS55" s="23" t="str">
        <f t="shared" si="43"/>
        <v/>
      </c>
      <c r="BT55" s="23" t="str">
        <f t="shared" si="44"/>
        <v/>
      </c>
      <c r="BZ55" s="25">
        <f t="shared" si="35"/>
        <v>0</v>
      </c>
      <c r="CA55" s="25">
        <f t="shared" si="36"/>
        <v>0</v>
      </c>
      <c r="CB55" s="25">
        <f t="shared" si="37"/>
        <v>0</v>
      </c>
      <c r="CC55" s="25">
        <f t="shared" si="38"/>
        <v>0</v>
      </c>
    </row>
    <row r="56" spans="1:82" s="15" customFormat="1" ht="10.5" x14ac:dyDescent="0.15">
      <c r="A56" s="283"/>
      <c r="B56" s="134" t="s">
        <v>81</v>
      </c>
      <c r="C56" s="34">
        <f t="shared" si="39"/>
        <v>0</v>
      </c>
      <c r="D56" s="17">
        <f>SUM(ENERO:DICIEMBRE!D56)</f>
        <v>0</v>
      </c>
      <c r="E56" s="17">
        <f>SUM(ENERO:DICIEMBRE!E56)</f>
        <v>0</v>
      </c>
      <c r="F56" s="17">
        <f>SUM(ENERO:DICIEMBRE!F56)</f>
        <v>0</v>
      </c>
      <c r="G56" s="137"/>
      <c r="H56" s="17">
        <f>SUM(ENERO:DICIEMBRE!H56)</f>
        <v>0</v>
      </c>
      <c r="I56" s="17">
        <f>SUM(ENERO:DICIEMBRE!I56)</f>
        <v>0</v>
      </c>
      <c r="J56" s="17">
        <f>SUM(ENERO:DICIEMBRE!J56)</f>
        <v>0</v>
      </c>
      <c r="K56" s="17">
        <f>SUM(ENERO:DICIEMBRE!K56)</f>
        <v>0</v>
      </c>
      <c r="L56" s="17">
        <f>SUM(ENERO:DICIEMBRE!L56)</f>
        <v>0</v>
      </c>
      <c r="M56" s="17">
        <f>SUM(ENERO:DICIEMBRE!M56)</f>
        <v>0</v>
      </c>
      <c r="N56" s="15" t="str">
        <f t="shared" si="40"/>
        <v/>
      </c>
      <c r="BQ56" s="23" t="str">
        <f t="shared" si="41"/>
        <v/>
      </c>
      <c r="BR56" s="23" t="str">
        <f t="shared" si="42"/>
        <v/>
      </c>
      <c r="BS56" s="23" t="str">
        <f t="shared" si="43"/>
        <v/>
      </c>
      <c r="BT56" s="23" t="str">
        <f t="shared" si="44"/>
        <v/>
      </c>
      <c r="BZ56" s="25">
        <f t="shared" si="35"/>
        <v>0</v>
      </c>
      <c r="CA56" s="25">
        <f t="shared" si="36"/>
        <v>0</v>
      </c>
      <c r="CB56" s="25">
        <f t="shared" si="37"/>
        <v>0</v>
      </c>
      <c r="CC56" s="25">
        <f t="shared" si="38"/>
        <v>0</v>
      </c>
    </row>
    <row r="57" spans="1:82" s="15" customFormat="1" ht="10.5" x14ac:dyDescent="0.15">
      <c r="A57" s="265" t="s">
        <v>82</v>
      </c>
      <c r="B57" s="266"/>
      <c r="C57" s="129">
        <f>SUM(D57:G57)</f>
        <v>0</v>
      </c>
      <c r="D57" s="17">
        <f>SUM(ENERO:DICIEMBRE!D57)</f>
        <v>0</v>
      </c>
      <c r="E57" s="17">
        <f>SUM(ENERO:DICIEMBRE!E57)</f>
        <v>0</v>
      </c>
      <c r="F57" s="17">
        <f>SUM(ENERO:DICIEMBRE!F57)</f>
        <v>0</v>
      </c>
      <c r="G57" s="17">
        <f>SUM(ENERO:DICIEMBRE!G57)</f>
        <v>0</v>
      </c>
      <c r="H57" s="17">
        <f>SUM(ENERO:DICIEMBRE!H57)</f>
        <v>0</v>
      </c>
      <c r="I57" s="17">
        <f>SUM(ENERO:DICIEMBRE!I57)</f>
        <v>0</v>
      </c>
      <c r="J57" s="17">
        <f>SUM(ENERO:DICIEMBRE!J57)</f>
        <v>0</v>
      </c>
      <c r="K57" s="17">
        <f>SUM(ENERO:DICIEMBRE!K57)</f>
        <v>0</v>
      </c>
      <c r="L57" s="17">
        <f>SUM(ENERO:DICIEMBRE!L57)</f>
        <v>0</v>
      </c>
      <c r="M57" s="17">
        <f>SUM(ENERO:DICIEMBRE!M57)</f>
        <v>0</v>
      </c>
      <c r="N57" s="15" t="str">
        <f t="shared" si="40"/>
        <v/>
      </c>
      <c r="BQ57" s="23" t="str">
        <f t="shared" si="41"/>
        <v/>
      </c>
      <c r="BR57" s="23" t="str">
        <f t="shared" si="42"/>
        <v/>
      </c>
      <c r="BS57" s="23" t="str">
        <f t="shared" si="43"/>
        <v/>
      </c>
      <c r="BT57" s="23" t="str">
        <f t="shared" si="44"/>
        <v/>
      </c>
      <c r="BZ57" s="25">
        <f t="shared" si="35"/>
        <v>0</v>
      </c>
      <c r="CA57" s="25">
        <f t="shared" si="36"/>
        <v>0</v>
      </c>
      <c r="CB57" s="25">
        <f t="shared" si="37"/>
        <v>0</v>
      </c>
      <c r="CC57" s="25">
        <f t="shared" si="38"/>
        <v>0</v>
      </c>
    </row>
    <row r="58" spans="1:82" s="15" customFormat="1" ht="10.5" x14ac:dyDescent="0.15">
      <c r="A58" s="273" t="s">
        <v>83</v>
      </c>
      <c r="B58" s="271"/>
      <c r="C58" s="34">
        <f>SUM(D58:G58)</f>
        <v>360</v>
      </c>
      <c r="D58" s="17">
        <f>SUM(ENERO:DICIEMBRE!D58)</f>
        <v>166</v>
      </c>
      <c r="E58" s="17">
        <f>SUM(ENERO:DICIEMBRE!E58)</f>
        <v>194</v>
      </c>
      <c r="F58" s="17">
        <f>SUM(ENERO:DICIEMBRE!F58)</f>
        <v>0</v>
      </c>
      <c r="G58" s="17">
        <f>SUM(ENERO:DICIEMBRE!G58)</f>
        <v>0</v>
      </c>
      <c r="H58" s="17">
        <f>SUM(ENERO:DICIEMBRE!H58)</f>
        <v>0</v>
      </c>
      <c r="I58" s="17">
        <f>SUM(ENERO:DICIEMBRE!I58)</f>
        <v>0</v>
      </c>
      <c r="J58" s="17">
        <f>SUM(ENERO:DICIEMBRE!J58)</f>
        <v>0</v>
      </c>
      <c r="K58" s="17">
        <f>SUM(ENERO:DICIEMBRE!K58)</f>
        <v>0</v>
      </c>
      <c r="L58" s="17">
        <f>SUM(ENERO:DICIEMBRE!L58)</f>
        <v>0</v>
      </c>
      <c r="M58" s="17">
        <f>SUM(ENERO:DICIEMBRE!M58)</f>
        <v>0</v>
      </c>
      <c r="N58" s="15" t="str">
        <f t="shared" si="40"/>
        <v/>
      </c>
      <c r="BQ58" s="23" t="str">
        <f t="shared" si="41"/>
        <v/>
      </c>
      <c r="BR58" s="23" t="str">
        <f t="shared" si="42"/>
        <v/>
      </c>
      <c r="BS58" s="23" t="str">
        <f t="shared" si="43"/>
        <v/>
      </c>
      <c r="BT58" s="23" t="str">
        <f t="shared" si="44"/>
        <v/>
      </c>
      <c r="BZ58" s="25">
        <f t="shared" si="35"/>
        <v>0</v>
      </c>
      <c r="CA58" s="25">
        <f t="shared" si="36"/>
        <v>0</v>
      </c>
      <c r="CB58" s="25">
        <f t="shared" si="37"/>
        <v>0</v>
      </c>
      <c r="CC58" s="25">
        <f t="shared" si="38"/>
        <v>0</v>
      </c>
    </row>
    <row r="59" spans="1:82" s="15" customFormat="1" ht="10.5" x14ac:dyDescent="0.15">
      <c r="A59" s="277" t="s">
        <v>4</v>
      </c>
      <c r="B59" s="278"/>
      <c r="C59" s="65">
        <f>SUM(C54:C58)+C50</f>
        <v>1118</v>
      </c>
      <c r="D59" s="143">
        <f t="shared" ref="D59:M59" si="45">SUM(D54:D58)+D50</f>
        <v>891</v>
      </c>
      <c r="E59" s="67">
        <f t="shared" si="45"/>
        <v>214</v>
      </c>
      <c r="F59" s="67">
        <f t="shared" si="45"/>
        <v>13</v>
      </c>
      <c r="G59" s="67">
        <f t="shared" si="45"/>
        <v>0</v>
      </c>
      <c r="H59" s="144">
        <f t="shared" si="45"/>
        <v>0</v>
      </c>
      <c r="I59" s="66">
        <f t="shared" si="45"/>
        <v>0</v>
      </c>
      <c r="J59" s="144">
        <f t="shared" si="45"/>
        <v>0</v>
      </c>
      <c r="K59" s="65">
        <f t="shared" si="45"/>
        <v>0</v>
      </c>
      <c r="L59" s="65">
        <f t="shared" si="45"/>
        <v>0</v>
      </c>
      <c r="M59" s="65">
        <f t="shared" si="45"/>
        <v>0</v>
      </c>
    </row>
    <row r="60" spans="1:82" s="145" customFormat="1" ht="10.5" x14ac:dyDescent="0.15">
      <c r="A60" s="145" t="s">
        <v>84</v>
      </c>
    </row>
    <row r="61" spans="1:82" s="5" customFormat="1" ht="11.25" x14ac:dyDescent="0.15">
      <c r="A61" s="3" t="s">
        <v>85</v>
      </c>
    </row>
    <row r="62" spans="1:82" s="5" customFormat="1" ht="11.25" x14ac:dyDescent="0.15">
      <c r="A62" s="287" t="s">
        <v>86</v>
      </c>
      <c r="B62" s="289"/>
      <c r="C62" s="291" t="s">
        <v>87</v>
      </c>
      <c r="D62" s="291"/>
      <c r="E62" s="291"/>
      <c r="F62" s="291"/>
      <c r="G62" s="291"/>
      <c r="H62" s="291"/>
      <c r="I62" s="291"/>
      <c r="J62" s="291"/>
      <c r="K62" s="291"/>
      <c r="L62" s="291"/>
      <c r="M62" s="291"/>
      <c r="N62" s="291"/>
      <c r="O62" s="291"/>
      <c r="P62" s="292"/>
      <c r="Q62" s="297" t="s">
        <v>15</v>
      </c>
      <c r="R62" s="293" t="s">
        <v>16</v>
      </c>
      <c r="S62" s="293" t="s">
        <v>57</v>
      </c>
      <c r="T62" s="293" t="s">
        <v>88</v>
      </c>
      <c r="U62" s="295" t="s">
        <v>89</v>
      </c>
    </row>
    <row r="63" spans="1:82" s="15" customFormat="1" ht="21" x14ac:dyDescent="0.15">
      <c r="A63" s="288"/>
      <c r="B63" s="290"/>
      <c r="C63" s="14" t="s">
        <v>90</v>
      </c>
      <c r="D63" s="6" t="s">
        <v>4</v>
      </c>
      <c r="E63" s="41" t="s">
        <v>91</v>
      </c>
      <c r="F63" s="8" t="s">
        <v>92</v>
      </c>
      <c r="G63" s="8" t="s">
        <v>93</v>
      </c>
      <c r="H63" s="8" t="s">
        <v>94</v>
      </c>
      <c r="I63" s="8" t="s">
        <v>95</v>
      </c>
      <c r="J63" s="8" t="s">
        <v>96</v>
      </c>
      <c r="K63" s="8" t="s">
        <v>97</v>
      </c>
      <c r="L63" s="8" t="s">
        <v>98</v>
      </c>
      <c r="M63" s="8" t="s">
        <v>99</v>
      </c>
      <c r="N63" s="8" t="s">
        <v>100</v>
      </c>
      <c r="O63" s="8" t="s">
        <v>101</v>
      </c>
      <c r="P63" s="146" t="s">
        <v>102</v>
      </c>
      <c r="Q63" s="298"/>
      <c r="R63" s="294"/>
      <c r="S63" s="294"/>
      <c r="T63" s="294"/>
      <c r="U63" s="296"/>
    </row>
    <row r="64" spans="1:82" s="15" customFormat="1" ht="10.5" x14ac:dyDescent="0.15">
      <c r="A64" s="265" t="s">
        <v>103</v>
      </c>
      <c r="B64" s="266"/>
      <c r="C64" s="17">
        <f>SUM(ENERO:DICIEMBRE!C64)</f>
        <v>291</v>
      </c>
      <c r="D64" s="148">
        <f t="shared" ref="D64:D69" si="46">SUM(E64:P64)</f>
        <v>291</v>
      </c>
      <c r="E64" s="17">
        <f>SUM(ENERO:DICIEMBRE!E64)</f>
        <v>291</v>
      </c>
      <c r="F64" s="17">
        <f>SUM(ENERO:DICIEMBRE!F64)</f>
        <v>0</v>
      </c>
      <c r="G64" s="17">
        <f>SUM(ENERO:DICIEMBRE!G64)</f>
        <v>0</v>
      </c>
      <c r="H64" s="17">
        <f>SUM(ENERO:DICIEMBRE!H64)</f>
        <v>0</v>
      </c>
      <c r="I64" s="17">
        <f>SUM(ENERO:DICIEMBRE!I64)</f>
        <v>0</v>
      </c>
      <c r="J64" s="17">
        <f>SUM(ENERO:DICIEMBRE!J64)</f>
        <v>0</v>
      </c>
      <c r="K64" s="17">
        <f>SUM(ENERO:DICIEMBRE!K64)</f>
        <v>0</v>
      </c>
      <c r="L64" s="17">
        <f>SUM(ENERO:DICIEMBRE!L64)</f>
        <v>0</v>
      </c>
      <c r="M64" s="17">
        <f>SUM(ENERO:DICIEMBRE!M64)</f>
        <v>0</v>
      </c>
      <c r="N64" s="17">
        <f>SUM(ENERO:DICIEMBRE!N64)</f>
        <v>0</v>
      </c>
      <c r="O64" s="17">
        <f>SUM(ENERO:DICIEMBRE!O64)</f>
        <v>0</v>
      </c>
      <c r="P64" s="17">
        <f>SUM(ENERO:DICIEMBRE!P64)</f>
        <v>0</v>
      </c>
      <c r="Q64" s="17">
        <f>SUM(ENERO:DICIEMBRE!Q64)</f>
        <v>0</v>
      </c>
      <c r="R64" s="17">
        <f>SUM(ENERO:DICIEMBRE!R64)</f>
        <v>0</v>
      </c>
      <c r="S64" s="17">
        <f>SUM(ENERO:DICIEMBRE!S64)</f>
        <v>0</v>
      </c>
      <c r="T64" s="17">
        <f>SUM(ENERO:DICIEMBRE!T64)</f>
        <v>0</v>
      </c>
      <c r="U64" s="17">
        <f>SUM(ENERO:DICIEMBRE!U64)</f>
        <v>0</v>
      </c>
      <c r="V64" s="15" t="str">
        <f>BQ64&amp;BR64&amp;BS64&amp;BT64&amp;BU64</f>
        <v/>
      </c>
      <c r="BQ64" s="23" t="str">
        <f>IF(AND($D64&gt;0,Q64="")," * No olvide digitar la variable Pueblos originarios. Digite Cero si no tiene.",IF(Q64&gt;$D64," * La variable Pueblos originarios No puede ser mayor al Total.",""))</f>
        <v/>
      </c>
      <c r="BR64" s="23" t="str">
        <f>IF(AND($D64&gt;0,R64="")," * No olvide digitar la variable Migrantes. Digite Cero si no tiene.",IF(R64&gt;$D64," * La variable Migrantes No puede ser mayor al Total.",""))</f>
        <v/>
      </c>
      <c r="BS64" s="23" t="str">
        <f>IF(AND($D64&gt;0,S64="")," * No olvide digitar la variable Población en ECICEP. Digite Cero si no tiene.",IF(S64&gt;$D64," * La variable Población en ECICEP No puede ser mayor al Total.",""))</f>
        <v/>
      </c>
      <c r="BT64" s="23" t="str">
        <f>IF(AND($D64&gt;0,T64="")," * No olvide digitar la variable Población ELEAM o Institucionalizada. Digite Cero si no tiene.",IF(T64&gt;$D64," * La variable Población ELEAM o Institucionalizada No puede ser mayor al Total.",""))</f>
        <v/>
      </c>
      <c r="BU64" s="23" t="str">
        <f>IF(AND($D64&gt;0,U64="")," * No olvide digitar la variable Atención nutricional a personas con NED. Digite Cero si no tiene.",IF(U64&gt;$D64," * La variable Atención nutricional a personas con NED No puede ser mayor al Total.",""))</f>
        <v/>
      </c>
      <c r="BZ64" s="25">
        <f>IF(AND($D64&gt;0,Q64=""),1,IF(Q64&gt;$D64,1,0))</f>
        <v>0</v>
      </c>
      <c r="CA64" s="25">
        <f>IF(AND($D64&gt;0,R64=""),1,IF(R64&gt;$D64,1,0))</f>
        <v>0</v>
      </c>
      <c r="CB64" s="25">
        <f>IF(AND($D64&gt;0,S64=""),1,IF(S64&gt;$D64,1,0))</f>
        <v>0</v>
      </c>
      <c r="CC64" s="25">
        <f>IF(AND($D64&gt;0,T64=""),1,IF(T64&gt;$D64,1,0))</f>
        <v>0</v>
      </c>
      <c r="CD64" s="25">
        <f>IF(AND($D64&gt;0,U64=""),1,IF(U64&gt;$D64,1,0))</f>
        <v>0</v>
      </c>
    </row>
    <row r="65" spans="1:82" s="15" customFormat="1" ht="10.5" x14ac:dyDescent="0.15">
      <c r="A65" s="279" t="s">
        <v>104</v>
      </c>
      <c r="B65" s="280"/>
      <c r="C65" s="17">
        <f>SUM(ENERO:DICIEMBRE!C65)</f>
        <v>281</v>
      </c>
      <c r="D65" s="150">
        <f t="shared" si="46"/>
        <v>281</v>
      </c>
      <c r="E65" s="17">
        <f>SUM(ENERO:DICIEMBRE!E65)</f>
        <v>281</v>
      </c>
      <c r="F65" s="17">
        <f>SUM(ENERO:DICIEMBRE!F65)</f>
        <v>0</v>
      </c>
      <c r="G65" s="17">
        <f>SUM(ENERO:DICIEMBRE!G65)</f>
        <v>0</v>
      </c>
      <c r="H65" s="17">
        <f>SUM(ENERO:DICIEMBRE!H65)</f>
        <v>0</v>
      </c>
      <c r="I65" s="17">
        <f>SUM(ENERO:DICIEMBRE!I65)</f>
        <v>0</v>
      </c>
      <c r="J65" s="17">
        <f>SUM(ENERO:DICIEMBRE!J65)</f>
        <v>0</v>
      </c>
      <c r="K65" s="17">
        <f>SUM(ENERO:DICIEMBRE!K65)</f>
        <v>0</v>
      </c>
      <c r="L65" s="17">
        <f>SUM(ENERO:DICIEMBRE!L65)</f>
        <v>0</v>
      </c>
      <c r="M65" s="17">
        <f>SUM(ENERO:DICIEMBRE!M65)</f>
        <v>0</v>
      </c>
      <c r="N65" s="17">
        <f>SUM(ENERO:DICIEMBRE!N65)</f>
        <v>0</v>
      </c>
      <c r="O65" s="17">
        <f>SUM(ENERO:DICIEMBRE!O65)</f>
        <v>0</v>
      </c>
      <c r="P65" s="17">
        <f>SUM(ENERO:DICIEMBRE!P65)</f>
        <v>0</v>
      </c>
      <c r="Q65" s="17">
        <f>SUM(ENERO:DICIEMBRE!Q65)</f>
        <v>0</v>
      </c>
      <c r="R65" s="17">
        <f>SUM(ENERO:DICIEMBRE!R65)</f>
        <v>0</v>
      </c>
      <c r="S65" s="17">
        <f>SUM(ENERO:DICIEMBRE!S65)</f>
        <v>0</v>
      </c>
      <c r="T65" s="17">
        <f>SUM(ENERO:DICIEMBRE!T65)</f>
        <v>0</v>
      </c>
      <c r="U65" s="17">
        <f>SUM(ENERO:DICIEMBRE!U65)</f>
        <v>0</v>
      </c>
      <c r="V65" s="15" t="str">
        <f>BQ65&amp;BR65</f>
        <v/>
      </c>
      <c r="BQ65" s="23" t="str">
        <f>IF(AND(D65&gt;0,Q65="")," * No olvide digitar la variable Pueblos originarios. Digite Cero si no tiene.",IF(Q65&gt;D65," * La variable Pueblos originarios No puede ser mayor al Total.",""))</f>
        <v/>
      </c>
      <c r="BR65" s="23" t="str">
        <f>IF(AND(D65&gt;0,R65="")," * No olvide digitar la variable Migrantes. Digite Cero si no tiene.",IF(R65&gt;D65," * La variable Migrantes No puede ser mayor al Total.",""))</f>
        <v/>
      </c>
      <c r="BS65" s="23" t="str">
        <f t="shared" ref="BS65:BS69" si="47">IF(AND($D65&gt;0,S65="")," * No olvide digitar la variable Población en ECICEP. Digite Cero si no tiene.",IF(S65&gt;$D65," * La variable Población en ECICEP No puede ser mayor al Total.",""))</f>
        <v/>
      </c>
      <c r="BT65" s="23" t="str">
        <f t="shared" ref="BT65:BT69" si="48">IF(AND($D65&gt;0,T65="")," * No olvide digitar la variable Población ELEAM o Institucionalizada. Digite Cero si no tiene.",IF(T65&gt;$D65," * La variable Población ELEAM o Institucionalizada No puede ser mayor al Total.",""))</f>
        <v/>
      </c>
      <c r="BU65" s="23" t="str">
        <f t="shared" ref="BU65:BU69" si="49">IF(AND($D65&gt;0,U65="")," * No olvide digitar la variable Atención nutricional a personas con NED. Digite Cero si no tiene.",IF(U65&gt;$D65," * La variable Atención nutricional a personas con NED No puede ser mayor al Total.",""))</f>
        <v/>
      </c>
      <c r="BZ65" s="25">
        <f>IF(AND(D65&gt;0,Q65=""),1,IF(Q65&gt;D65,1,0))</f>
        <v>0</v>
      </c>
      <c r="CA65" s="25">
        <f>IF(AND(D65&gt;0,R65=""),1,IF(R65&gt;D65,1,0))</f>
        <v>0</v>
      </c>
      <c r="CB65" s="25">
        <f t="shared" ref="CB65:CD69" si="50">IF(AND($D65&gt;0,S65=""),1,IF(S65&gt;$D65,1,0))</f>
        <v>0</v>
      </c>
      <c r="CC65" s="25">
        <f t="shared" si="50"/>
        <v>0</v>
      </c>
      <c r="CD65" s="25">
        <f t="shared" si="50"/>
        <v>0</v>
      </c>
    </row>
    <row r="66" spans="1:82" s="15" customFormat="1" ht="10.5" x14ac:dyDescent="0.15">
      <c r="A66" s="274" t="s">
        <v>105</v>
      </c>
      <c r="B66" s="43" t="s">
        <v>106</v>
      </c>
      <c r="C66" s="17">
        <f>SUM(ENERO:DICIEMBRE!C66)</f>
        <v>27</v>
      </c>
      <c r="D66" s="148">
        <f t="shared" si="46"/>
        <v>27</v>
      </c>
      <c r="E66" s="17">
        <f>SUM(ENERO:DICIEMBRE!E66)</f>
        <v>27</v>
      </c>
      <c r="F66" s="17">
        <f>SUM(ENERO:DICIEMBRE!F66)</f>
        <v>0</v>
      </c>
      <c r="G66" s="17">
        <f>SUM(ENERO:DICIEMBRE!G66)</f>
        <v>0</v>
      </c>
      <c r="H66" s="17">
        <f>SUM(ENERO:DICIEMBRE!H66)</f>
        <v>0</v>
      </c>
      <c r="I66" s="17">
        <f>SUM(ENERO:DICIEMBRE!I66)</f>
        <v>0</v>
      </c>
      <c r="J66" s="17">
        <f>SUM(ENERO:DICIEMBRE!J66)</f>
        <v>0</v>
      </c>
      <c r="K66" s="17">
        <f>SUM(ENERO:DICIEMBRE!K66)</f>
        <v>0</v>
      </c>
      <c r="L66" s="17">
        <f>SUM(ENERO:DICIEMBRE!L66)</f>
        <v>0</v>
      </c>
      <c r="M66" s="17">
        <f>SUM(ENERO:DICIEMBRE!M66)</f>
        <v>0</v>
      </c>
      <c r="N66" s="17">
        <f>SUM(ENERO:DICIEMBRE!N66)</f>
        <v>0</v>
      </c>
      <c r="O66" s="17">
        <f>SUM(ENERO:DICIEMBRE!O66)</f>
        <v>0</v>
      </c>
      <c r="P66" s="17">
        <f>SUM(ENERO:DICIEMBRE!P66)</f>
        <v>0</v>
      </c>
      <c r="Q66" s="17">
        <f>SUM(ENERO:DICIEMBRE!Q66)</f>
        <v>0</v>
      </c>
      <c r="R66" s="17">
        <f>SUM(ENERO:DICIEMBRE!R66)</f>
        <v>0</v>
      </c>
      <c r="S66" s="17">
        <f>SUM(ENERO:DICIEMBRE!S66)</f>
        <v>0</v>
      </c>
      <c r="T66" s="17">
        <f>SUM(ENERO:DICIEMBRE!T66)</f>
        <v>0</v>
      </c>
      <c r="U66" s="17">
        <f>SUM(ENERO:DICIEMBRE!U66)</f>
        <v>0</v>
      </c>
      <c r="V66" s="15" t="str">
        <f>BQ66&amp;BR66</f>
        <v/>
      </c>
      <c r="BQ66" s="23" t="str">
        <f>IF(AND(D66&gt;0,Q66="")," * No olvide digitar la variable Pueblos originarios. Digite Cero si no tiene.",IF(Q66&gt;D66," * La variable Pueblos originarios No puede ser mayor al Total.",""))</f>
        <v/>
      </c>
      <c r="BR66" s="23" t="str">
        <f>IF(AND(D66&gt;0,R66="")," * No olvide digitar la variable Migrantes. Digite Cero si no tiene.",IF(R66&gt;D66," * La variable Migrantes No puede ser mayor al Total.",""))</f>
        <v/>
      </c>
      <c r="BS66" s="23" t="str">
        <f t="shared" si="47"/>
        <v/>
      </c>
      <c r="BT66" s="23" t="str">
        <f t="shared" si="48"/>
        <v/>
      </c>
      <c r="BU66" s="23" t="str">
        <f t="shared" si="49"/>
        <v/>
      </c>
      <c r="BZ66" s="25">
        <f>IF(AND(D66&gt;0,Q66=""),1,IF(Q66&gt;D66,1,0))</f>
        <v>0</v>
      </c>
      <c r="CA66" s="25">
        <f>IF(AND(D66&gt;0,R66=""),1,IF(R66&gt;D66,1,0))</f>
        <v>0</v>
      </c>
      <c r="CB66" s="25">
        <f t="shared" si="50"/>
        <v>0</v>
      </c>
      <c r="CC66" s="25">
        <f t="shared" si="50"/>
        <v>0</v>
      </c>
      <c r="CD66" s="25">
        <f t="shared" si="50"/>
        <v>0</v>
      </c>
    </row>
    <row r="67" spans="1:82" s="15" customFormat="1" ht="10.5" x14ac:dyDescent="0.15">
      <c r="A67" s="275"/>
      <c r="B67" s="134" t="s">
        <v>107</v>
      </c>
      <c r="C67" s="17">
        <f>SUM(ENERO:DICIEMBRE!C67)</f>
        <v>381</v>
      </c>
      <c r="D67" s="157">
        <f t="shared" si="46"/>
        <v>381</v>
      </c>
      <c r="E67" s="17">
        <f>SUM(ENERO:DICIEMBRE!E67)</f>
        <v>381</v>
      </c>
      <c r="F67" s="17">
        <f>SUM(ENERO:DICIEMBRE!F67)</f>
        <v>0</v>
      </c>
      <c r="G67" s="17">
        <f>SUM(ENERO:DICIEMBRE!G67)</f>
        <v>0</v>
      </c>
      <c r="H67" s="17">
        <f>SUM(ENERO:DICIEMBRE!H67)</f>
        <v>0</v>
      </c>
      <c r="I67" s="17">
        <f>SUM(ENERO:DICIEMBRE!I67)</f>
        <v>0</v>
      </c>
      <c r="J67" s="17">
        <f>SUM(ENERO:DICIEMBRE!J67)</f>
        <v>0</v>
      </c>
      <c r="K67" s="17">
        <f>SUM(ENERO:DICIEMBRE!K67)</f>
        <v>0</v>
      </c>
      <c r="L67" s="17">
        <f>SUM(ENERO:DICIEMBRE!L67)</f>
        <v>0</v>
      </c>
      <c r="M67" s="17">
        <f>SUM(ENERO:DICIEMBRE!M67)</f>
        <v>0</v>
      </c>
      <c r="N67" s="17">
        <f>SUM(ENERO:DICIEMBRE!N67)</f>
        <v>0</v>
      </c>
      <c r="O67" s="17">
        <f>SUM(ENERO:DICIEMBRE!O67)</f>
        <v>0</v>
      </c>
      <c r="P67" s="17">
        <f>SUM(ENERO:DICIEMBRE!P67)</f>
        <v>0</v>
      </c>
      <c r="Q67" s="17">
        <f>SUM(ENERO:DICIEMBRE!Q67)</f>
        <v>0</v>
      </c>
      <c r="R67" s="17">
        <f>SUM(ENERO:DICIEMBRE!R67)</f>
        <v>0</v>
      </c>
      <c r="S67" s="17">
        <f>SUM(ENERO:DICIEMBRE!S67)</f>
        <v>0</v>
      </c>
      <c r="T67" s="17">
        <f>SUM(ENERO:DICIEMBRE!T67)</f>
        <v>0</v>
      </c>
      <c r="U67" s="17">
        <f>SUM(ENERO:DICIEMBRE!U67)</f>
        <v>0</v>
      </c>
      <c r="V67" s="15" t="str">
        <f>BQ67&amp;BR67</f>
        <v/>
      </c>
      <c r="BQ67" s="23" t="str">
        <f>IF(AND(D67&gt;0,Q67="")," * No olvide digitar la variable Pueblos originarios. Digite Cero si no tiene.",IF(Q67&gt;D67," * La variable Pueblos originarios No puede ser mayor al Total.",""))</f>
        <v/>
      </c>
      <c r="BR67" s="23" t="str">
        <f>IF(AND(D67&gt;0,R67="")," * No olvide digitar la variable Migrantes. Digite Cero si no tiene.",IF(R67&gt;D67," * La variable Migrantes No puede ser mayor al Total.",""))</f>
        <v/>
      </c>
      <c r="BS67" s="23" t="str">
        <f t="shared" si="47"/>
        <v/>
      </c>
      <c r="BT67" s="23" t="str">
        <f t="shared" si="48"/>
        <v/>
      </c>
      <c r="BU67" s="23" t="str">
        <f t="shared" si="49"/>
        <v/>
      </c>
      <c r="BZ67" s="25">
        <f>IF(AND(D67&gt;0,Q67=""),1,IF(Q67&gt;D67,1,0))</f>
        <v>0</v>
      </c>
      <c r="CA67" s="25">
        <f>IF(AND(D67&gt;0,R67=""),1,IF(R67&gt;D67,1,0))</f>
        <v>0</v>
      </c>
      <c r="CB67" s="25">
        <f t="shared" si="50"/>
        <v>0</v>
      </c>
      <c r="CC67" s="25">
        <f t="shared" si="50"/>
        <v>0</v>
      </c>
      <c r="CD67" s="25">
        <f t="shared" si="50"/>
        <v>0</v>
      </c>
    </row>
    <row r="68" spans="1:82" s="15" customFormat="1" ht="10.5" x14ac:dyDescent="0.15">
      <c r="A68" s="275"/>
      <c r="B68" s="158" t="s">
        <v>108</v>
      </c>
      <c r="C68" s="17">
        <f>SUM(ENERO:DICIEMBRE!C68)</f>
        <v>0</v>
      </c>
      <c r="D68" s="160">
        <f t="shared" si="46"/>
        <v>0</v>
      </c>
      <c r="E68" s="17">
        <f>SUM(ENERO:DICIEMBRE!E68)</f>
        <v>0</v>
      </c>
      <c r="F68" s="17">
        <f>SUM(ENERO:DICIEMBRE!F68)</f>
        <v>0</v>
      </c>
      <c r="G68" s="17">
        <f>SUM(ENERO:DICIEMBRE!G68)</f>
        <v>0</v>
      </c>
      <c r="H68" s="17">
        <f>SUM(ENERO:DICIEMBRE!H68)</f>
        <v>0</v>
      </c>
      <c r="I68" s="17">
        <f>SUM(ENERO:DICIEMBRE!I68)</f>
        <v>0</v>
      </c>
      <c r="J68" s="17">
        <f>SUM(ENERO:DICIEMBRE!J68)</f>
        <v>0</v>
      </c>
      <c r="K68" s="17">
        <f>SUM(ENERO:DICIEMBRE!K68)</f>
        <v>0</v>
      </c>
      <c r="L68" s="17">
        <f>SUM(ENERO:DICIEMBRE!L68)</f>
        <v>0</v>
      </c>
      <c r="M68" s="17">
        <f>SUM(ENERO:DICIEMBRE!M68)</f>
        <v>0</v>
      </c>
      <c r="N68" s="17">
        <f>SUM(ENERO:DICIEMBRE!N68)</f>
        <v>0</v>
      </c>
      <c r="O68" s="17">
        <f>SUM(ENERO:DICIEMBRE!O68)</f>
        <v>0</v>
      </c>
      <c r="P68" s="17">
        <f>SUM(ENERO:DICIEMBRE!P68)</f>
        <v>0</v>
      </c>
      <c r="Q68" s="17">
        <f>SUM(ENERO:DICIEMBRE!Q68)</f>
        <v>0</v>
      </c>
      <c r="R68" s="17">
        <f>SUM(ENERO:DICIEMBRE!R68)</f>
        <v>0</v>
      </c>
      <c r="S68" s="17">
        <f>SUM(ENERO:DICIEMBRE!S68)</f>
        <v>0</v>
      </c>
      <c r="T68" s="17">
        <f>SUM(ENERO:DICIEMBRE!T68)</f>
        <v>0</v>
      </c>
      <c r="U68" s="17">
        <f>SUM(ENERO:DICIEMBRE!U68)</f>
        <v>0</v>
      </c>
      <c r="V68" s="15" t="str">
        <f>BQ68&amp;BR68</f>
        <v/>
      </c>
      <c r="BQ68" s="23" t="str">
        <f>IF(AND(D68&gt;0,Q68="")," * No olvide digitar la variable Pueblos originarios. Digite Cero si no tiene.",IF(Q68&gt;D68," * La variable Pueblos originarios No puede ser mayor al Total.",""))</f>
        <v/>
      </c>
      <c r="BR68" s="23" t="str">
        <f>IF(AND(D68&gt;0,R68="")," * No olvide digitar la variable Migrantes. Digite Cero si no tiene.",IF(R68&gt;D68," * La variable Migrantes No puede ser mayor al Total.",""))</f>
        <v/>
      </c>
      <c r="BS68" s="23" t="str">
        <f t="shared" si="47"/>
        <v/>
      </c>
      <c r="BT68" s="23" t="str">
        <f t="shared" si="48"/>
        <v/>
      </c>
      <c r="BU68" s="23" t="str">
        <f t="shared" si="49"/>
        <v/>
      </c>
      <c r="BZ68" s="25">
        <f>IF(AND(D68&gt;0,Q68=""),1,IF(Q68&gt;D68,1,0))</f>
        <v>0</v>
      </c>
      <c r="CA68" s="25">
        <f>IF(AND(D68&gt;0,R68=""),1,IF(R68&gt;D68,1,0))</f>
        <v>0</v>
      </c>
      <c r="CB68" s="25">
        <f t="shared" si="50"/>
        <v>0</v>
      </c>
      <c r="CC68" s="25">
        <f t="shared" si="50"/>
        <v>0</v>
      </c>
      <c r="CD68" s="25">
        <f t="shared" si="50"/>
        <v>0</v>
      </c>
    </row>
    <row r="69" spans="1:82" s="15" customFormat="1" ht="10.5" x14ac:dyDescent="0.15">
      <c r="A69" s="276"/>
      <c r="B69" s="161" t="s">
        <v>109</v>
      </c>
      <c r="C69" s="17">
        <f>SUM(ENERO:DICIEMBRE!C69)</f>
        <v>0</v>
      </c>
      <c r="D69" s="150">
        <f t="shared" si="46"/>
        <v>0</v>
      </c>
      <c r="E69" s="17">
        <f>SUM(ENERO:DICIEMBRE!E69)</f>
        <v>0</v>
      </c>
      <c r="F69" s="17">
        <f>SUM(ENERO:DICIEMBRE!F69)</f>
        <v>0</v>
      </c>
      <c r="G69" s="17">
        <f>SUM(ENERO:DICIEMBRE!G69)</f>
        <v>0</v>
      </c>
      <c r="H69" s="17">
        <f>SUM(ENERO:DICIEMBRE!H69)</f>
        <v>0</v>
      </c>
      <c r="I69" s="17">
        <f>SUM(ENERO:DICIEMBRE!I69)</f>
        <v>0</v>
      </c>
      <c r="J69" s="17">
        <f>SUM(ENERO:DICIEMBRE!J69)</f>
        <v>0</v>
      </c>
      <c r="K69" s="17">
        <f>SUM(ENERO:DICIEMBRE!K69)</f>
        <v>0</v>
      </c>
      <c r="L69" s="17">
        <f>SUM(ENERO:DICIEMBRE!L69)</f>
        <v>0</v>
      </c>
      <c r="M69" s="17">
        <f>SUM(ENERO:DICIEMBRE!M69)</f>
        <v>0</v>
      </c>
      <c r="N69" s="17">
        <f>SUM(ENERO:DICIEMBRE!N69)</f>
        <v>0</v>
      </c>
      <c r="O69" s="17">
        <f>SUM(ENERO:DICIEMBRE!O69)</f>
        <v>0</v>
      </c>
      <c r="P69" s="17">
        <f>SUM(ENERO:DICIEMBRE!P69)</f>
        <v>0</v>
      </c>
      <c r="Q69" s="17">
        <f>SUM(ENERO:DICIEMBRE!Q69)</f>
        <v>0</v>
      </c>
      <c r="R69" s="17">
        <f>SUM(ENERO:DICIEMBRE!R69)</f>
        <v>0</v>
      </c>
      <c r="S69" s="17">
        <f>SUM(ENERO:DICIEMBRE!S69)</f>
        <v>0</v>
      </c>
      <c r="T69" s="17">
        <f>SUM(ENERO:DICIEMBRE!T69)</f>
        <v>0</v>
      </c>
      <c r="U69" s="17">
        <f>SUM(ENERO:DICIEMBRE!U69)</f>
        <v>0</v>
      </c>
      <c r="V69" s="15" t="str">
        <f>BQ69&amp;BR69</f>
        <v/>
      </c>
      <c r="BQ69" s="23" t="str">
        <f>IF(AND(D69&gt;0,Q69="")," * No olvide digitar la variable Pueblos originarios. Digite Cero si no tiene.",IF(Q69&gt;D69," * La variable Pueblos originarios No puede ser mayor al Total.",""))</f>
        <v/>
      </c>
      <c r="BR69" s="23" t="str">
        <f>IF(AND(D69&gt;0,R69="")," * No olvide digitar la variable Migrantes. Digite Cero si no tiene.",IF(R69&gt;D69," * La variable Migrantes No puede ser mayor al Total.",""))</f>
        <v/>
      </c>
      <c r="BS69" s="23" t="str">
        <f t="shared" si="47"/>
        <v/>
      </c>
      <c r="BT69" s="23" t="str">
        <f t="shared" si="48"/>
        <v/>
      </c>
      <c r="BU69" s="23" t="str">
        <f t="shared" si="49"/>
        <v/>
      </c>
      <c r="BZ69" s="25">
        <f>IF(AND(D69&gt;0,Q69=""),1,IF(Q69&gt;D69,1,0))</f>
        <v>0</v>
      </c>
      <c r="CA69" s="25">
        <f>IF(AND(D69&gt;0,R69=""),1,IF(R69&gt;D69,1,0))</f>
        <v>0</v>
      </c>
      <c r="CB69" s="25">
        <f t="shared" si="50"/>
        <v>0</v>
      </c>
      <c r="CC69" s="25">
        <f t="shared" si="50"/>
        <v>0</v>
      </c>
      <c r="CD69" s="25">
        <f t="shared" si="50"/>
        <v>0</v>
      </c>
    </row>
    <row r="70" spans="1:82" s="5" customFormat="1" ht="11.25" x14ac:dyDescent="0.15">
      <c r="A70" s="166" t="s">
        <v>110</v>
      </c>
    </row>
    <row r="71" spans="1:82" s="15" customFormat="1" ht="10.5" x14ac:dyDescent="0.15">
      <c r="A71" s="287" t="s">
        <v>111</v>
      </c>
      <c r="B71" s="289"/>
      <c r="C71" s="308" t="s">
        <v>112</v>
      </c>
      <c r="D71" s="308"/>
      <c r="E71" s="308"/>
      <c r="F71" s="308"/>
      <c r="G71" s="309"/>
      <c r="H71" s="284" t="s">
        <v>113</v>
      </c>
      <c r="I71" s="285"/>
    </row>
    <row r="72" spans="1:82" s="15" customFormat="1" ht="10.5" x14ac:dyDescent="0.15">
      <c r="A72" s="306"/>
      <c r="B72" s="307"/>
      <c r="C72" s="287" t="s">
        <v>4</v>
      </c>
      <c r="D72" s="263" t="s">
        <v>114</v>
      </c>
      <c r="E72" s="264"/>
      <c r="F72" s="267"/>
      <c r="G72" s="299" t="s">
        <v>115</v>
      </c>
      <c r="H72" s="286"/>
      <c r="I72" s="285"/>
    </row>
    <row r="73" spans="1:82" s="15" customFormat="1" ht="21" x14ac:dyDescent="0.15">
      <c r="A73" s="288"/>
      <c r="B73" s="290"/>
      <c r="C73" s="288"/>
      <c r="D73" s="41" t="s">
        <v>116</v>
      </c>
      <c r="E73" s="8" t="s">
        <v>117</v>
      </c>
      <c r="F73" s="42" t="s">
        <v>102</v>
      </c>
      <c r="G73" s="300"/>
      <c r="H73" s="14" t="s">
        <v>118</v>
      </c>
      <c r="I73" s="6" t="s">
        <v>115</v>
      </c>
    </row>
    <row r="74" spans="1:82" s="15" customFormat="1" ht="10.5" x14ac:dyDescent="0.15">
      <c r="A74" s="301" t="s">
        <v>119</v>
      </c>
      <c r="B74" s="302"/>
      <c r="C74" s="113">
        <f t="shared" ref="C74:C81" si="51">SUM(D74:F74)+H74</f>
        <v>0</v>
      </c>
      <c r="D74" s="17">
        <f>SUM(ENERO:DICIEMBRE!D74)</f>
        <v>0</v>
      </c>
      <c r="E74" s="17">
        <f>SUM(ENERO:DICIEMBRE!E74)</f>
        <v>0</v>
      </c>
      <c r="F74" s="17">
        <f>SUM(ENERO:DICIEMBRE!F74)</f>
        <v>0</v>
      </c>
      <c r="G74" s="17">
        <f>SUM(ENERO:DICIEMBRE!G74)</f>
        <v>0</v>
      </c>
      <c r="H74" s="17">
        <f>SUM(ENERO:DICIEMBRE!H74)</f>
        <v>0</v>
      </c>
      <c r="I74" s="17">
        <f>SUM(ENERO:DICIEMBRE!I74)</f>
        <v>0</v>
      </c>
    </row>
    <row r="75" spans="1:82" s="15" customFormat="1" ht="10.5" x14ac:dyDescent="0.15">
      <c r="A75" s="303" t="s">
        <v>120</v>
      </c>
      <c r="B75" s="304"/>
      <c r="C75" s="120">
        <f t="shared" si="51"/>
        <v>0</v>
      </c>
      <c r="D75" s="17">
        <f>SUM(ENERO:DICIEMBRE!D75)</f>
        <v>0</v>
      </c>
      <c r="E75" s="17">
        <f>SUM(ENERO:DICIEMBRE!E75)</f>
        <v>0</v>
      </c>
      <c r="F75" s="17">
        <f>SUM(ENERO:DICIEMBRE!F75)</f>
        <v>0</v>
      </c>
      <c r="G75" s="17">
        <f>SUM(ENERO:DICIEMBRE!G75)</f>
        <v>0</v>
      </c>
      <c r="H75" s="17">
        <f>SUM(ENERO:DICIEMBRE!H75)</f>
        <v>0</v>
      </c>
      <c r="I75" s="17">
        <f>SUM(ENERO:DICIEMBRE!I75)</f>
        <v>0</v>
      </c>
    </row>
    <row r="76" spans="1:82" s="15" customFormat="1" ht="10.5" x14ac:dyDescent="0.15">
      <c r="A76" s="303" t="s">
        <v>121</v>
      </c>
      <c r="B76" s="304"/>
      <c r="C76" s="120">
        <f t="shared" si="51"/>
        <v>0</v>
      </c>
      <c r="D76" s="17">
        <f>SUM(ENERO:DICIEMBRE!D76)</f>
        <v>0</v>
      </c>
      <c r="E76" s="17">
        <f>SUM(ENERO:DICIEMBRE!E76)</f>
        <v>0</v>
      </c>
      <c r="F76" s="17">
        <f>SUM(ENERO:DICIEMBRE!F76)</f>
        <v>0</v>
      </c>
      <c r="G76" s="17">
        <f>SUM(ENERO:DICIEMBRE!G76)</f>
        <v>0</v>
      </c>
      <c r="H76" s="17">
        <f>SUM(ENERO:DICIEMBRE!H76)</f>
        <v>0</v>
      </c>
      <c r="I76" s="17">
        <f>SUM(ENERO:DICIEMBRE!I76)</f>
        <v>0</v>
      </c>
    </row>
    <row r="77" spans="1:82" s="15" customFormat="1" ht="10.5" x14ac:dyDescent="0.15">
      <c r="A77" s="305" t="s">
        <v>65</v>
      </c>
      <c r="B77" s="304"/>
      <c r="C77" s="120">
        <f t="shared" si="51"/>
        <v>0</v>
      </c>
      <c r="D77" s="17">
        <f>SUM(ENERO:DICIEMBRE!D77)</f>
        <v>0</v>
      </c>
      <c r="E77" s="17">
        <f>SUM(ENERO:DICIEMBRE!E77)</f>
        <v>0</v>
      </c>
      <c r="F77" s="17">
        <f>SUM(ENERO:DICIEMBRE!F77)</f>
        <v>0</v>
      </c>
      <c r="G77" s="17">
        <f>SUM(ENERO:DICIEMBRE!G77)</f>
        <v>0</v>
      </c>
      <c r="H77" s="17">
        <f>SUM(ENERO:DICIEMBRE!H77)</f>
        <v>0</v>
      </c>
      <c r="I77" s="17">
        <f>SUM(ENERO:DICIEMBRE!I77)</f>
        <v>0</v>
      </c>
    </row>
    <row r="78" spans="1:82" s="15" customFormat="1" ht="10.5" x14ac:dyDescent="0.15">
      <c r="A78" s="305" t="s">
        <v>66</v>
      </c>
      <c r="B78" s="304"/>
      <c r="C78" s="120">
        <f t="shared" si="51"/>
        <v>0</v>
      </c>
      <c r="D78" s="17">
        <f>SUM(ENERO:DICIEMBRE!D78)</f>
        <v>0</v>
      </c>
      <c r="E78" s="17">
        <f>SUM(ENERO:DICIEMBRE!E78)</f>
        <v>0</v>
      </c>
      <c r="F78" s="17">
        <f>SUM(ENERO:DICIEMBRE!F78)</f>
        <v>0</v>
      </c>
      <c r="G78" s="17">
        <f>SUM(ENERO:DICIEMBRE!G78)</f>
        <v>0</v>
      </c>
      <c r="H78" s="17">
        <f>SUM(ENERO:DICIEMBRE!H78)</f>
        <v>0</v>
      </c>
      <c r="I78" s="17">
        <f>SUM(ENERO:DICIEMBRE!I78)</f>
        <v>0</v>
      </c>
    </row>
    <row r="79" spans="1:82" s="15" customFormat="1" ht="10.5" x14ac:dyDescent="0.15">
      <c r="A79" s="303" t="s">
        <v>122</v>
      </c>
      <c r="B79" s="304"/>
      <c r="C79" s="120">
        <f t="shared" si="51"/>
        <v>0</v>
      </c>
      <c r="D79" s="17">
        <f>SUM(ENERO:DICIEMBRE!D79)</f>
        <v>0</v>
      </c>
      <c r="E79" s="17">
        <f>SUM(ENERO:DICIEMBRE!E79)</f>
        <v>0</v>
      </c>
      <c r="F79" s="17">
        <f>SUM(ENERO:DICIEMBRE!F79)</f>
        <v>0</v>
      </c>
      <c r="G79" s="17">
        <f>SUM(ENERO:DICIEMBRE!G79)</f>
        <v>0</v>
      </c>
      <c r="H79" s="17">
        <f>SUM(ENERO:DICIEMBRE!H79)</f>
        <v>0</v>
      </c>
      <c r="I79" s="17">
        <f>SUM(ENERO:DICIEMBRE!I79)</f>
        <v>0</v>
      </c>
    </row>
    <row r="80" spans="1:82" s="15" customFormat="1" ht="10.5" x14ac:dyDescent="0.15">
      <c r="A80" s="303" t="s">
        <v>123</v>
      </c>
      <c r="B80" s="304"/>
      <c r="C80" s="120">
        <f t="shared" si="51"/>
        <v>0</v>
      </c>
      <c r="D80" s="17">
        <f>SUM(ENERO:DICIEMBRE!D80)</f>
        <v>0</v>
      </c>
      <c r="E80" s="17">
        <f>SUM(ENERO:DICIEMBRE!E80)</f>
        <v>0</v>
      </c>
      <c r="F80" s="17">
        <f>SUM(ENERO:DICIEMBRE!F80)</f>
        <v>0</v>
      </c>
      <c r="G80" s="17">
        <f>SUM(ENERO:DICIEMBRE!G80)</f>
        <v>0</v>
      </c>
      <c r="H80" s="17">
        <f>SUM(ENERO:DICIEMBRE!H80)</f>
        <v>0</v>
      </c>
      <c r="I80" s="17">
        <f>SUM(ENERO:DICIEMBRE!I80)</f>
        <v>0</v>
      </c>
    </row>
    <row r="81" spans="1:78" s="15" customFormat="1" ht="10.5" x14ac:dyDescent="0.15">
      <c r="A81" s="310" t="s">
        <v>68</v>
      </c>
      <c r="B81" s="311"/>
      <c r="C81" s="178">
        <f t="shared" si="51"/>
        <v>0</v>
      </c>
      <c r="D81" s="17">
        <f>SUM(ENERO:DICIEMBRE!D81)</f>
        <v>0</v>
      </c>
      <c r="E81" s="17">
        <f>SUM(ENERO:DICIEMBRE!E81)</f>
        <v>0</v>
      </c>
      <c r="F81" s="17">
        <f>SUM(ENERO:DICIEMBRE!F81)</f>
        <v>0</v>
      </c>
      <c r="G81" s="17">
        <f>SUM(ENERO:DICIEMBRE!G81)</f>
        <v>0</v>
      </c>
      <c r="H81" s="17">
        <f>SUM(ENERO:DICIEMBRE!H81)</f>
        <v>0</v>
      </c>
      <c r="I81" s="17">
        <f>SUM(ENERO:DICIEMBRE!I81)</f>
        <v>0</v>
      </c>
    </row>
    <row r="82" spans="1:78" s="15" customFormat="1" ht="10.5" x14ac:dyDescent="0.15">
      <c r="A82" s="1" t="s">
        <v>124</v>
      </c>
    </row>
    <row r="83" spans="1:78" s="5" customFormat="1" ht="11.25" x14ac:dyDescent="0.15">
      <c r="A83" s="3" t="s">
        <v>125</v>
      </c>
    </row>
    <row r="84" spans="1:78" s="15" customFormat="1" ht="10.5" x14ac:dyDescent="0.15">
      <c r="A84" s="312" t="s">
        <v>126</v>
      </c>
      <c r="B84" s="312" t="s">
        <v>127</v>
      </c>
      <c r="C84" s="263" t="s">
        <v>128</v>
      </c>
      <c r="D84" s="264"/>
      <c r="E84" s="264"/>
      <c r="F84" s="264"/>
      <c r="G84" s="267"/>
    </row>
    <row r="85" spans="1:78" s="15" customFormat="1" ht="10.5" x14ac:dyDescent="0.15">
      <c r="A85" s="313"/>
      <c r="B85" s="313"/>
      <c r="C85" s="41" t="s">
        <v>129</v>
      </c>
      <c r="D85" s="11" t="s">
        <v>121</v>
      </c>
      <c r="E85" s="8" t="s">
        <v>130</v>
      </c>
      <c r="F85" s="8" t="s">
        <v>66</v>
      </c>
      <c r="G85" s="42" t="s">
        <v>122</v>
      </c>
    </row>
    <row r="86" spans="1:78" s="15" customFormat="1" ht="10.5" x14ac:dyDescent="0.15">
      <c r="A86" s="184" t="s">
        <v>131</v>
      </c>
      <c r="B86" s="185">
        <f>SUM(C86:G86)</f>
        <v>0</v>
      </c>
      <c r="C86" s="167"/>
      <c r="D86" s="186"/>
      <c r="E86" s="186"/>
      <c r="F86" s="186"/>
      <c r="G86" s="187"/>
    </row>
    <row r="87" spans="1:78" s="15" customFormat="1" ht="10.5" x14ac:dyDescent="0.15">
      <c r="A87" s="188" t="s">
        <v>80</v>
      </c>
      <c r="B87" s="189">
        <f>SUM(C87:G87)</f>
        <v>0</v>
      </c>
      <c r="C87" s="179"/>
      <c r="D87" s="190"/>
      <c r="E87" s="190"/>
      <c r="F87" s="190"/>
      <c r="G87" s="39"/>
    </row>
    <row r="88" spans="1:78" s="191" customFormat="1" ht="12" x14ac:dyDescent="0.2">
      <c r="A88" s="3" t="s">
        <v>132</v>
      </c>
    </row>
    <row r="89" spans="1:78" s="15" customFormat="1" ht="21" x14ac:dyDescent="0.15">
      <c r="A89" s="192" t="s">
        <v>133</v>
      </c>
      <c r="B89" s="193" t="s">
        <v>134</v>
      </c>
      <c r="C89" s="193" t="s">
        <v>135</v>
      </c>
    </row>
    <row r="90" spans="1:78" s="15" customFormat="1" ht="10.5" x14ac:dyDescent="0.15">
      <c r="A90" s="194" t="s">
        <v>131</v>
      </c>
      <c r="B90" s="195"/>
      <c r="C90" s="195"/>
    </row>
    <row r="91" spans="1:78" s="5" customFormat="1" ht="11.25" x14ac:dyDescent="0.15">
      <c r="A91" s="3" t="s">
        <v>136</v>
      </c>
    </row>
    <row r="92" spans="1:78" s="15" customFormat="1" ht="10.5" x14ac:dyDescent="0.15">
      <c r="A92" s="316" t="s">
        <v>137</v>
      </c>
      <c r="B92" s="316" t="s">
        <v>4</v>
      </c>
      <c r="C92" s="317" t="s">
        <v>138</v>
      </c>
      <c r="D92" s="318"/>
      <c r="E92" s="318"/>
      <c r="F92" s="318"/>
      <c r="G92" s="318"/>
      <c r="H92" s="318"/>
      <c r="I92" s="318"/>
      <c r="J92" s="318"/>
      <c r="K92" s="318"/>
      <c r="L92" s="318"/>
      <c r="M92" s="318"/>
      <c r="N92" s="318"/>
      <c r="O92" s="318"/>
      <c r="P92" s="318"/>
      <c r="Q92" s="318"/>
      <c r="R92" s="318"/>
      <c r="S92" s="318"/>
      <c r="T92" s="319" t="s">
        <v>139</v>
      </c>
      <c r="U92" s="320"/>
    </row>
    <row r="93" spans="1:78" s="15" customFormat="1" ht="10.5" x14ac:dyDescent="0.15">
      <c r="A93" s="316"/>
      <c r="B93" s="316"/>
      <c r="C93" s="323" t="s">
        <v>111</v>
      </c>
      <c r="D93" s="324"/>
      <c r="E93" s="324"/>
      <c r="F93" s="324"/>
      <c r="G93" s="324"/>
      <c r="H93" s="324"/>
      <c r="I93" s="324"/>
      <c r="J93" s="324"/>
      <c r="K93" s="324"/>
      <c r="L93" s="324"/>
      <c r="M93" s="324"/>
      <c r="N93" s="324"/>
      <c r="O93" s="324"/>
      <c r="P93" s="324"/>
      <c r="Q93" s="324"/>
      <c r="R93" s="324"/>
      <c r="S93" s="324"/>
      <c r="T93" s="321"/>
      <c r="U93" s="322"/>
    </row>
    <row r="94" spans="1:78" s="15" customFormat="1" ht="10.5" x14ac:dyDescent="0.15">
      <c r="A94" s="316"/>
      <c r="B94" s="316"/>
      <c r="C94" s="41" t="s">
        <v>129</v>
      </c>
      <c r="D94" s="8" t="s">
        <v>121</v>
      </c>
      <c r="E94" s="8" t="s">
        <v>130</v>
      </c>
      <c r="F94" s="8" t="s">
        <v>66</v>
      </c>
      <c r="G94" s="8" t="s">
        <v>122</v>
      </c>
      <c r="H94" s="8" t="s">
        <v>140</v>
      </c>
      <c r="I94" s="8" t="s">
        <v>141</v>
      </c>
      <c r="J94" s="8" t="s">
        <v>142</v>
      </c>
      <c r="K94" s="8" t="s">
        <v>143</v>
      </c>
      <c r="L94" s="8" t="s">
        <v>144</v>
      </c>
      <c r="M94" s="8" t="s">
        <v>145</v>
      </c>
      <c r="N94" s="8" t="s">
        <v>146</v>
      </c>
      <c r="O94" s="196" t="s">
        <v>147</v>
      </c>
      <c r="P94" s="8" t="s">
        <v>148</v>
      </c>
      <c r="Q94" s="8" t="s">
        <v>149</v>
      </c>
      <c r="R94" s="8" t="s">
        <v>150</v>
      </c>
      <c r="S94" s="42" t="s">
        <v>151</v>
      </c>
      <c r="T94" s="197" t="s">
        <v>152</v>
      </c>
      <c r="U94" s="198" t="s">
        <v>153</v>
      </c>
    </row>
    <row r="95" spans="1:78" s="15" customFormat="1" ht="21" x14ac:dyDescent="0.15">
      <c r="A95" s="199" t="s">
        <v>154</v>
      </c>
      <c r="B95" s="200">
        <f>SUM(C95:S95)</f>
        <v>0</v>
      </c>
      <c r="C95" s="167"/>
      <c r="D95" s="168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68"/>
      <c r="R95" s="168"/>
      <c r="S95" s="169"/>
      <c r="T95" s="167"/>
      <c r="U95" s="187"/>
      <c r="V95" s="15" t="str">
        <f>BQ95&amp;BR95</f>
        <v/>
      </c>
      <c r="BQ95" s="23" t="str">
        <f>IF((T95+U95)&lt;&gt;B95," * El total de Consultas por Sexo debe ser igual al Total de Consultas por grupo de Edad","")</f>
        <v/>
      </c>
      <c r="BZ95" s="25">
        <f t="shared" ref="BZ95:BZ109" si="52">IF((T95+U95)&lt;&gt;B95,1,0)</f>
        <v>0</v>
      </c>
    </row>
    <row r="96" spans="1:78" s="15" customFormat="1" ht="10.5" x14ac:dyDescent="0.15">
      <c r="A96" s="201" t="s">
        <v>155</v>
      </c>
      <c r="B96" s="200">
        <f t="shared" ref="B96:B109" si="53">SUM(C96:S96)</f>
        <v>0</v>
      </c>
      <c r="C96" s="173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174"/>
      <c r="T96" s="173"/>
      <c r="U96" s="22"/>
      <c r="V96" s="15" t="str">
        <f t="shared" ref="V96:V109" si="54">BQ96&amp;BR96</f>
        <v/>
      </c>
      <c r="BQ96" s="23" t="str">
        <f t="shared" ref="BQ96:BQ109" si="55">IF((T96+U96)&lt;&gt;B96," * El total de Consultas por Sexo debe ser igual al Total de Consultas por grupo de Edad","")</f>
        <v/>
      </c>
      <c r="BZ96" s="25">
        <f t="shared" si="52"/>
        <v>0</v>
      </c>
    </row>
    <row r="97" spans="1:78" s="15" customFormat="1" ht="10.5" x14ac:dyDescent="0.15">
      <c r="A97" s="201" t="s">
        <v>156</v>
      </c>
      <c r="B97" s="200">
        <f t="shared" si="53"/>
        <v>0</v>
      </c>
      <c r="C97" s="173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174"/>
      <c r="T97" s="173"/>
      <c r="U97" s="22"/>
      <c r="V97" s="15" t="str">
        <f t="shared" si="54"/>
        <v/>
      </c>
      <c r="BQ97" s="23" t="str">
        <f t="shared" si="55"/>
        <v/>
      </c>
      <c r="BZ97" s="25">
        <f t="shared" si="52"/>
        <v>0</v>
      </c>
    </row>
    <row r="98" spans="1:78" s="15" customFormat="1" ht="21" x14ac:dyDescent="0.15">
      <c r="A98" s="199" t="s">
        <v>157</v>
      </c>
      <c r="B98" s="200">
        <f t="shared" si="53"/>
        <v>0</v>
      </c>
      <c r="C98" s="173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174"/>
      <c r="T98" s="173"/>
      <c r="U98" s="22"/>
      <c r="V98" s="15" t="str">
        <f t="shared" si="54"/>
        <v/>
      </c>
      <c r="BQ98" s="23" t="str">
        <f t="shared" si="55"/>
        <v/>
      </c>
      <c r="BZ98" s="25">
        <f t="shared" si="52"/>
        <v>0</v>
      </c>
    </row>
    <row r="99" spans="1:78" s="15" customFormat="1" ht="10.5" x14ac:dyDescent="0.15">
      <c r="A99" s="201" t="s">
        <v>158</v>
      </c>
      <c r="B99" s="200">
        <f t="shared" si="53"/>
        <v>0</v>
      </c>
      <c r="C99" s="173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174"/>
      <c r="T99" s="173"/>
      <c r="U99" s="22"/>
      <c r="V99" s="15" t="str">
        <f t="shared" si="54"/>
        <v/>
      </c>
      <c r="BQ99" s="23" t="str">
        <f t="shared" si="55"/>
        <v/>
      </c>
      <c r="BZ99" s="25">
        <f t="shared" si="52"/>
        <v>0</v>
      </c>
    </row>
    <row r="100" spans="1:78" s="15" customFormat="1" ht="10.5" x14ac:dyDescent="0.15">
      <c r="A100" s="201" t="s">
        <v>159</v>
      </c>
      <c r="B100" s="200">
        <f t="shared" si="53"/>
        <v>0</v>
      </c>
      <c r="C100" s="173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174"/>
      <c r="T100" s="173"/>
      <c r="U100" s="22"/>
      <c r="V100" s="15" t="str">
        <f t="shared" si="54"/>
        <v/>
      </c>
      <c r="BQ100" s="23" t="str">
        <f t="shared" si="55"/>
        <v/>
      </c>
      <c r="BZ100" s="25">
        <f t="shared" si="52"/>
        <v>0</v>
      </c>
    </row>
    <row r="101" spans="1:78" s="15" customFormat="1" ht="10.5" x14ac:dyDescent="0.15">
      <c r="A101" s="201" t="s">
        <v>160</v>
      </c>
      <c r="B101" s="200">
        <f t="shared" si="53"/>
        <v>0</v>
      </c>
      <c r="C101" s="173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174"/>
      <c r="T101" s="173"/>
      <c r="U101" s="22"/>
      <c r="V101" s="15" t="str">
        <f t="shared" si="54"/>
        <v/>
      </c>
      <c r="BQ101" s="23" t="str">
        <f t="shared" si="55"/>
        <v/>
      </c>
      <c r="BZ101" s="25">
        <f t="shared" si="52"/>
        <v>0</v>
      </c>
    </row>
    <row r="102" spans="1:78" s="15" customFormat="1" ht="10.5" x14ac:dyDescent="0.15">
      <c r="A102" s="201" t="s">
        <v>161</v>
      </c>
      <c r="B102" s="200">
        <f t="shared" si="53"/>
        <v>0</v>
      </c>
      <c r="C102" s="173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174"/>
      <c r="T102" s="173"/>
      <c r="U102" s="22"/>
      <c r="V102" s="15" t="str">
        <f t="shared" si="54"/>
        <v/>
      </c>
      <c r="BQ102" s="23" t="str">
        <f t="shared" si="55"/>
        <v/>
      </c>
      <c r="BZ102" s="25">
        <f t="shared" si="52"/>
        <v>0</v>
      </c>
    </row>
    <row r="103" spans="1:78" s="15" customFormat="1" ht="10.5" x14ac:dyDescent="0.15">
      <c r="A103" s="201" t="s">
        <v>162</v>
      </c>
      <c r="B103" s="200">
        <f t="shared" si="53"/>
        <v>0</v>
      </c>
      <c r="C103" s="173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174"/>
      <c r="T103" s="173"/>
      <c r="U103" s="22"/>
      <c r="V103" s="15" t="str">
        <f t="shared" si="54"/>
        <v/>
      </c>
      <c r="BQ103" s="23" t="str">
        <f t="shared" si="55"/>
        <v/>
      </c>
      <c r="BZ103" s="25">
        <f t="shared" si="52"/>
        <v>0</v>
      </c>
    </row>
    <row r="104" spans="1:78" s="15" customFormat="1" ht="10.5" x14ac:dyDescent="0.15">
      <c r="A104" s="201" t="s">
        <v>163</v>
      </c>
      <c r="B104" s="200">
        <f t="shared" si="53"/>
        <v>0</v>
      </c>
      <c r="C104" s="173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174"/>
      <c r="T104" s="173"/>
      <c r="U104" s="22"/>
      <c r="V104" s="15" t="str">
        <f t="shared" si="54"/>
        <v/>
      </c>
      <c r="BQ104" s="23" t="str">
        <f t="shared" si="55"/>
        <v/>
      </c>
      <c r="BZ104" s="25">
        <f t="shared" si="52"/>
        <v>0</v>
      </c>
    </row>
    <row r="105" spans="1:78" s="15" customFormat="1" ht="10.5" x14ac:dyDescent="0.15">
      <c r="A105" s="201" t="s">
        <v>164</v>
      </c>
      <c r="B105" s="200">
        <f t="shared" si="53"/>
        <v>0</v>
      </c>
      <c r="C105" s="173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174"/>
      <c r="T105" s="173"/>
      <c r="U105" s="22"/>
      <c r="V105" s="15" t="str">
        <f t="shared" si="54"/>
        <v/>
      </c>
      <c r="BQ105" s="23" t="str">
        <f t="shared" si="55"/>
        <v/>
      </c>
      <c r="BZ105" s="25">
        <f t="shared" si="52"/>
        <v>0</v>
      </c>
    </row>
    <row r="106" spans="1:78" s="15" customFormat="1" ht="10.5" x14ac:dyDescent="0.15">
      <c r="A106" s="201" t="s">
        <v>165</v>
      </c>
      <c r="B106" s="200">
        <f t="shared" si="53"/>
        <v>0</v>
      </c>
      <c r="C106" s="173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174"/>
      <c r="T106" s="173"/>
      <c r="U106" s="22"/>
      <c r="V106" s="15" t="str">
        <f t="shared" si="54"/>
        <v/>
      </c>
      <c r="BQ106" s="23" t="str">
        <f t="shared" si="55"/>
        <v/>
      </c>
      <c r="BZ106" s="25">
        <f t="shared" si="52"/>
        <v>0</v>
      </c>
    </row>
    <row r="107" spans="1:78" s="15" customFormat="1" ht="10.5" x14ac:dyDescent="0.15">
      <c r="A107" s="201" t="s">
        <v>166</v>
      </c>
      <c r="B107" s="200">
        <f t="shared" si="53"/>
        <v>0</v>
      </c>
      <c r="C107" s="173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174"/>
      <c r="T107" s="173"/>
      <c r="U107" s="22"/>
      <c r="V107" s="15" t="str">
        <f t="shared" si="54"/>
        <v/>
      </c>
      <c r="BQ107" s="23" t="str">
        <f t="shared" si="55"/>
        <v/>
      </c>
      <c r="BZ107" s="25">
        <f t="shared" si="52"/>
        <v>0</v>
      </c>
    </row>
    <row r="108" spans="1:78" s="15" customFormat="1" ht="10.5" x14ac:dyDescent="0.15">
      <c r="A108" s="201" t="s">
        <v>167</v>
      </c>
      <c r="B108" s="200">
        <f t="shared" si="53"/>
        <v>0</v>
      </c>
      <c r="C108" s="173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174"/>
      <c r="T108" s="173"/>
      <c r="U108" s="22"/>
      <c r="V108" s="15" t="str">
        <f t="shared" si="54"/>
        <v/>
      </c>
      <c r="BQ108" s="23" t="str">
        <f t="shared" si="55"/>
        <v/>
      </c>
      <c r="BZ108" s="25">
        <f t="shared" si="52"/>
        <v>0</v>
      </c>
    </row>
    <row r="109" spans="1:78" s="15" customFormat="1" ht="10.5" x14ac:dyDescent="0.15">
      <c r="A109" s="201" t="s">
        <v>168</v>
      </c>
      <c r="B109" s="200">
        <f t="shared" si="53"/>
        <v>0</v>
      </c>
      <c r="C109" s="179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180"/>
      <c r="T109" s="179"/>
      <c r="U109" s="39"/>
      <c r="V109" s="15" t="str">
        <f t="shared" si="54"/>
        <v/>
      </c>
      <c r="BQ109" s="23" t="str">
        <f t="shared" si="55"/>
        <v/>
      </c>
      <c r="BZ109" s="25">
        <f t="shared" si="52"/>
        <v>0</v>
      </c>
    </row>
    <row r="110" spans="1:78" s="15" customFormat="1" ht="10.5" x14ac:dyDescent="0.15">
      <c r="A110" s="202" t="s">
        <v>4</v>
      </c>
      <c r="B110" s="203">
        <f>SUM(C110:S110)</f>
        <v>0</v>
      </c>
      <c r="C110" s="204">
        <f>SUM(C95:C109)</f>
        <v>0</v>
      </c>
      <c r="D110" s="205">
        <f t="shared" ref="D110:U110" si="56">SUM(D95:D109)</f>
        <v>0</v>
      </c>
      <c r="E110" s="205">
        <f t="shared" si="56"/>
        <v>0</v>
      </c>
      <c r="F110" s="205">
        <f t="shared" si="56"/>
        <v>0</v>
      </c>
      <c r="G110" s="205">
        <f t="shared" si="56"/>
        <v>0</v>
      </c>
      <c r="H110" s="206">
        <f t="shared" si="56"/>
        <v>0</v>
      </c>
      <c r="I110" s="205">
        <f t="shared" si="56"/>
        <v>0</v>
      </c>
      <c r="J110" s="205">
        <f t="shared" si="56"/>
        <v>0</v>
      </c>
      <c r="K110" s="205">
        <f t="shared" si="56"/>
        <v>0</v>
      </c>
      <c r="L110" s="205">
        <f t="shared" si="56"/>
        <v>0</v>
      </c>
      <c r="M110" s="205">
        <f t="shared" si="56"/>
        <v>0</v>
      </c>
      <c r="N110" s="205">
        <f t="shared" si="56"/>
        <v>0</v>
      </c>
      <c r="O110" s="205">
        <f t="shared" si="56"/>
        <v>0</v>
      </c>
      <c r="P110" s="205">
        <f t="shared" si="56"/>
        <v>0</v>
      </c>
      <c r="Q110" s="205">
        <f t="shared" si="56"/>
        <v>0</v>
      </c>
      <c r="R110" s="205">
        <f t="shared" si="56"/>
        <v>0</v>
      </c>
      <c r="S110" s="207">
        <f t="shared" si="56"/>
        <v>0</v>
      </c>
      <c r="T110" s="204">
        <f t="shared" si="56"/>
        <v>0</v>
      </c>
      <c r="U110" s="207">
        <f t="shared" si="56"/>
        <v>0</v>
      </c>
    </row>
    <row r="111" spans="1:78" s="5" customFormat="1" ht="11.25" x14ac:dyDescent="0.15">
      <c r="A111" s="108" t="s">
        <v>169</v>
      </c>
    </row>
    <row r="112" spans="1:78" s="15" customFormat="1" ht="10.5" x14ac:dyDescent="0.15">
      <c r="A112" s="284" t="s">
        <v>170</v>
      </c>
      <c r="B112" s="326" t="s">
        <v>171</v>
      </c>
      <c r="C112" s="329" t="s">
        <v>172</v>
      </c>
      <c r="D112" s="330"/>
      <c r="E112" s="331"/>
      <c r="F112" s="263" t="s">
        <v>173</v>
      </c>
      <c r="G112" s="264"/>
      <c r="H112" s="264"/>
      <c r="I112" s="264"/>
      <c r="J112" s="264"/>
      <c r="K112" s="264"/>
      <c r="L112" s="264"/>
      <c r="M112" s="264"/>
      <c r="N112" s="264"/>
      <c r="O112" s="264"/>
      <c r="P112" s="264"/>
      <c r="Q112" s="264"/>
      <c r="R112" s="264"/>
      <c r="S112" s="264"/>
      <c r="T112" s="208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78" s="15" customFormat="1" ht="10.5" x14ac:dyDescent="0.15">
      <c r="A113" s="325"/>
      <c r="B113" s="327"/>
      <c r="C113" s="332"/>
      <c r="D113" s="333"/>
      <c r="E113" s="334"/>
      <c r="F113" s="285" t="s">
        <v>174</v>
      </c>
      <c r="G113" s="285"/>
      <c r="H113" s="314" t="s">
        <v>175</v>
      </c>
      <c r="I113" s="315"/>
      <c r="J113" s="314" t="s">
        <v>176</v>
      </c>
      <c r="K113" s="315"/>
      <c r="L113" s="335" t="s">
        <v>177</v>
      </c>
      <c r="M113" s="336"/>
      <c r="N113" s="314" t="s">
        <v>147</v>
      </c>
      <c r="O113" s="315"/>
      <c r="P113" s="314" t="s">
        <v>178</v>
      </c>
      <c r="Q113" s="315"/>
      <c r="R113" s="314" t="s">
        <v>151</v>
      </c>
      <c r="S113" s="315"/>
    </row>
    <row r="114" spans="1:78" s="15" customFormat="1" ht="10.5" x14ac:dyDescent="0.15">
      <c r="A114" s="286"/>
      <c r="B114" s="328"/>
      <c r="C114" s="41" t="s">
        <v>179</v>
      </c>
      <c r="D114" s="11" t="s">
        <v>152</v>
      </c>
      <c r="E114" s="14" t="s">
        <v>153</v>
      </c>
      <c r="F114" s="41" t="s">
        <v>152</v>
      </c>
      <c r="G114" s="14" t="s">
        <v>153</v>
      </c>
      <c r="H114" s="41" t="s">
        <v>152</v>
      </c>
      <c r="I114" s="14" t="s">
        <v>153</v>
      </c>
      <c r="J114" s="41" t="s">
        <v>152</v>
      </c>
      <c r="K114" s="14" t="s">
        <v>153</v>
      </c>
      <c r="L114" s="41" t="s">
        <v>152</v>
      </c>
      <c r="M114" s="14" t="s">
        <v>153</v>
      </c>
      <c r="N114" s="41" t="s">
        <v>152</v>
      </c>
      <c r="O114" s="14" t="s">
        <v>153</v>
      </c>
      <c r="P114" s="41" t="s">
        <v>152</v>
      </c>
      <c r="Q114" s="14" t="s">
        <v>153</v>
      </c>
      <c r="R114" s="41" t="s">
        <v>152</v>
      </c>
      <c r="S114" s="14" t="s">
        <v>153</v>
      </c>
    </row>
    <row r="115" spans="1:78" s="15" customFormat="1" ht="10.5" x14ac:dyDescent="0.15">
      <c r="A115" s="209" t="s">
        <v>180</v>
      </c>
      <c r="B115" s="210"/>
      <c r="C115" s="211">
        <f t="shared" ref="C115:C119" si="57">SUM(D115+E115)</f>
        <v>0</v>
      </c>
      <c r="D115" s="212">
        <f>+F115+H115+J115+L115+N115+P115+R115</f>
        <v>0</v>
      </c>
      <c r="E115" s="213">
        <f>+G115+I115+K115+M115+O115+Q115+S115</f>
        <v>0</v>
      </c>
      <c r="F115" s="214"/>
      <c r="G115" s="215"/>
      <c r="H115" s="214"/>
      <c r="I115" s="215"/>
      <c r="J115" s="214"/>
      <c r="K115" s="216"/>
      <c r="L115" s="214"/>
      <c r="M115" s="216"/>
      <c r="N115" s="214"/>
      <c r="O115" s="216"/>
      <c r="P115" s="214"/>
      <c r="Q115" s="216"/>
      <c r="R115" s="214"/>
      <c r="S115" s="216"/>
    </row>
    <row r="116" spans="1:78" s="15" customFormat="1" ht="10.5" x14ac:dyDescent="0.15">
      <c r="A116" s="217" t="s">
        <v>181</v>
      </c>
      <c r="B116" s="173"/>
      <c r="C116" s="218">
        <f t="shared" si="57"/>
        <v>0</v>
      </c>
      <c r="D116" s="219">
        <f>+F116+H116+J116+L116+N116+P116+R116</f>
        <v>0</v>
      </c>
      <c r="E116" s="220">
        <f t="shared" ref="E116:E118" si="58">+G116+I116+K116+M116+O116+Q116+S116</f>
        <v>0</v>
      </c>
      <c r="F116" s="221"/>
      <c r="G116" s="222"/>
      <c r="H116" s="173"/>
      <c r="I116" s="22"/>
      <c r="J116" s="173"/>
      <c r="K116" s="174"/>
      <c r="L116" s="173"/>
      <c r="M116" s="174"/>
      <c r="N116" s="173"/>
      <c r="O116" s="174"/>
      <c r="P116" s="173"/>
      <c r="Q116" s="174"/>
      <c r="R116" s="173"/>
      <c r="S116" s="174"/>
    </row>
    <row r="117" spans="1:78" s="15" customFormat="1" ht="10.5" x14ac:dyDescent="0.15">
      <c r="A117" s="133" t="s">
        <v>182</v>
      </c>
      <c r="B117" s="132"/>
      <c r="C117" s="223">
        <f t="shared" si="57"/>
        <v>0</v>
      </c>
      <c r="D117" s="219">
        <f t="shared" ref="D117:D119" si="59">+F117+H117+J117+L117+N117+P117+R117</f>
        <v>0</v>
      </c>
      <c r="E117" s="224">
        <f t="shared" si="58"/>
        <v>0</v>
      </c>
      <c r="F117" s="121"/>
      <c r="G117" s="225"/>
      <c r="H117" s="226"/>
      <c r="I117" s="222"/>
      <c r="J117" s="227"/>
      <c r="K117" s="132"/>
      <c r="L117" s="226"/>
      <c r="M117" s="222"/>
      <c r="N117" s="226"/>
      <c r="O117" s="222"/>
      <c r="P117" s="226"/>
      <c r="Q117" s="222"/>
      <c r="R117" s="121"/>
      <c r="S117" s="132"/>
    </row>
    <row r="118" spans="1:78" s="15" customFormat="1" ht="10.5" x14ac:dyDescent="0.15">
      <c r="A118" s="228" t="s">
        <v>183</v>
      </c>
      <c r="B118" s="229"/>
      <c r="C118" s="218">
        <f t="shared" si="57"/>
        <v>0</v>
      </c>
      <c r="D118" s="219">
        <f>+F118+H118+J118+L118+N118+P118+R118</f>
        <v>0</v>
      </c>
      <c r="E118" s="220">
        <f t="shared" si="58"/>
        <v>0</v>
      </c>
      <c r="F118" s="230"/>
      <c r="G118" s="222"/>
      <c r="H118" s="231"/>
      <c r="I118" s="225"/>
      <c r="J118" s="232"/>
      <c r="K118" s="229"/>
      <c r="L118" s="233"/>
      <c r="M118" s="222"/>
      <c r="N118" s="234"/>
      <c r="O118" s="229"/>
      <c r="P118" s="235"/>
      <c r="Q118" s="225"/>
      <c r="R118" s="235"/>
      <c r="S118" s="225"/>
    </row>
    <row r="119" spans="1:78" s="15" customFormat="1" ht="10.5" x14ac:dyDescent="0.15">
      <c r="A119" s="134" t="s">
        <v>184</v>
      </c>
      <c r="B119" s="99"/>
      <c r="C119" s="236">
        <f t="shared" si="57"/>
        <v>0</v>
      </c>
      <c r="D119" s="237">
        <f t="shared" si="59"/>
        <v>0</v>
      </c>
      <c r="E119" s="238">
        <f>+G119+I119+K119+M119+O119+Q119+S119</f>
        <v>0</v>
      </c>
      <c r="F119" s="135"/>
      <c r="G119" s="239"/>
      <c r="H119" s="240"/>
      <c r="I119" s="239"/>
      <c r="J119" s="240"/>
      <c r="K119" s="239"/>
      <c r="L119" s="241"/>
      <c r="M119" s="239"/>
      <c r="N119" s="135"/>
      <c r="O119" s="239"/>
      <c r="P119" s="233"/>
      <c r="Q119" s="239"/>
      <c r="R119" s="233"/>
      <c r="S119" s="239"/>
    </row>
    <row r="120" spans="1:78" s="15" customFormat="1" ht="10.5" x14ac:dyDescent="0.15">
      <c r="A120" s="242" t="s">
        <v>4</v>
      </c>
      <c r="B120" s="243">
        <f>SUM(B115:B119)</f>
        <v>0</v>
      </c>
      <c r="C120" s="65">
        <f>SUM(C115:C119)</f>
        <v>0</v>
      </c>
      <c r="D120" s="244">
        <f>SUM(D115:D119)</f>
        <v>0</v>
      </c>
      <c r="E120" s="68">
        <f t="shared" ref="E120:S120" si="60">SUM(E115:E119)</f>
        <v>0</v>
      </c>
      <c r="F120" s="66">
        <f t="shared" si="60"/>
        <v>0</v>
      </c>
      <c r="G120" s="68">
        <f t="shared" si="60"/>
        <v>0</v>
      </c>
      <c r="H120" s="66">
        <f t="shared" si="60"/>
        <v>0</v>
      </c>
      <c r="I120" s="68">
        <f t="shared" si="60"/>
        <v>0</v>
      </c>
      <c r="J120" s="65">
        <f t="shared" si="60"/>
        <v>0</v>
      </c>
      <c r="K120" s="245">
        <f t="shared" si="60"/>
        <v>0</v>
      </c>
      <c r="L120" s="66">
        <f t="shared" si="60"/>
        <v>0</v>
      </c>
      <c r="M120" s="68">
        <f t="shared" si="60"/>
        <v>0</v>
      </c>
      <c r="N120" s="66">
        <f t="shared" si="60"/>
        <v>0</v>
      </c>
      <c r="O120" s="68">
        <f t="shared" si="60"/>
        <v>0</v>
      </c>
      <c r="P120" s="66">
        <f t="shared" si="60"/>
        <v>0</v>
      </c>
      <c r="Q120" s="68">
        <f t="shared" si="60"/>
        <v>0</v>
      </c>
      <c r="R120" s="66">
        <f t="shared" si="60"/>
        <v>0</v>
      </c>
      <c r="S120" s="67">
        <f t="shared" si="60"/>
        <v>0</v>
      </c>
      <c r="T120" s="246"/>
    </row>
    <row r="121" spans="1:78" x14ac:dyDescent="0.25">
      <c r="BQ121"/>
      <c r="BR121"/>
      <c r="BS121"/>
      <c r="BT121"/>
      <c r="BU121"/>
      <c r="BW121"/>
      <c r="BX121"/>
      <c r="BY121"/>
      <c r="BZ121"/>
    </row>
    <row r="122" spans="1:78" x14ac:dyDescent="0.25">
      <c r="BQ122"/>
      <c r="BR122"/>
      <c r="BS122"/>
      <c r="BT122"/>
      <c r="BU122"/>
      <c r="BW122"/>
      <c r="BX122"/>
      <c r="BY122"/>
      <c r="BZ122"/>
    </row>
    <row r="123" spans="1:78" x14ac:dyDescent="0.25">
      <c r="BQ123"/>
      <c r="BR123"/>
      <c r="BS123"/>
      <c r="BT123"/>
      <c r="BU123"/>
      <c r="BW123"/>
      <c r="BX123"/>
      <c r="BY123"/>
      <c r="BZ123"/>
    </row>
    <row r="124" spans="1:78" x14ac:dyDescent="0.25">
      <c r="BQ124"/>
      <c r="BR124"/>
      <c r="BS124"/>
      <c r="BT124"/>
      <c r="BU124"/>
      <c r="BW124"/>
      <c r="BX124"/>
      <c r="BY124"/>
      <c r="BZ124"/>
    </row>
    <row r="125" spans="1:78" x14ac:dyDescent="0.25">
      <c r="BQ125"/>
      <c r="BR125"/>
      <c r="BS125"/>
      <c r="BT125"/>
      <c r="BU125"/>
      <c r="BW125"/>
      <c r="BX125"/>
      <c r="BY125"/>
      <c r="BZ125"/>
    </row>
    <row r="126" spans="1:78" x14ac:dyDescent="0.25">
      <c r="BQ126"/>
      <c r="BR126"/>
      <c r="BS126"/>
      <c r="BT126"/>
      <c r="BU126"/>
      <c r="BW126"/>
      <c r="BX126"/>
      <c r="BY126"/>
      <c r="BZ126"/>
    </row>
    <row r="127" spans="1:78" x14ac:dyDescent="0.25">
      <c r="BQ127"/>
      <c r="BR127"/>
      <c r="BS127"/>
      <c r="BT127"/>
      <c r="BU127"/>
      <c r="BW127"/>
      <c r="BX127"/>
      <c r="BY127"/>
      <c r="BZ127"/>
    </row>
    <row r="128" spans="1:78" x14ac:dyDescent="0.25">
      <c r="BQ128"/>
      <c r="BR128"/>
      <c r="BS128"/>
      <c r="BT128"/>
      <c r="BU128"/>
      <c r="BW128"/>
      <c r="BX128"/>
      <c r="BY128"/>
      <c r="BZ128"/>
    </row>
    <row r="129" spans="1:78" x14ac:dyDescent="0.25">
      <c r="BQ129"/>
      <c r="BR129"/>
      <c r="BS129"/>
      <c r="BT129"/>
      <c r="BU129"/>
      <c r="BW129"/>
      <c r="BX129"/>
      <c r="BY129"/>
      <c r="BZ129"/>
    </row>
    <row r="130" spans="1:78" x14ac:dyDescent="0.25">
      <c r="BQ130"/>
      <c r="BR130"/>
      <c r="BS130"/>
      <c r="BT130"/>
      <c r="BU130"/>
      <c r="BW130"/>
      <c r="BX130"/>
      <c r="BY130"/>
      <c r="BZ130"/>
    </row>
    <row r="131" spans="1:78" x14ac:dyDescent="0.25">
      <c r="BQ131"/>
      <c r="BR131"/>
      <c r="BS131"/>
      <c r="BT131"/>
      <c r="BU131"/>
      <c r="BW131"/>
      <c r="BX131"/>
      <c r="BY131"/>
      <c r="BZ131"/>
    </row>
    <row r="132" spans="1:78" x14ac:dyDescent="0.25">
      <c r="BQ132"/>
      <c r="BR132"/>
      <c r="BS132"/>
      <c r="BT132"/>
      <c r="BU132"/>
      <c r="BW132"/>
      <c r="BX132"/>
      <c r="BY132"/>
      <c r="BZ132"/>
    </row>
    <row r="133" spans="1:78" x14ac:dyDescent="0.25">
      <c r="BQ133"/>
      <c r="BR133"/>
      <c r="BS133"/>
      <c r="BT133"/>
      <c r="BU133"/>
      <c r="BW133"/>
      <c r="BX133"/>
      <c r="BY133"/>
      <c r="BZ133"/>
    </row>
    <row r="134" spans="1:78" x14ac:dyDescent="0.25">
      <c r="BQ134"/>
      <c r="BR134"/>
      <c r="BS134"/>
      <c r="BT134"/>
      <c r="BU134"/>
      <c r="BW134"/>
      <c r="BX134"/>
      <c r="BY134"/>
      <c r="BZ134"/>
    </row>
    <row r="135" spans="1:78" x14ac:dyDescent="0.25">
      <c r="BQ135"/>
      <c r="BR135"/>
      <c r="BS135"/>
      <c r="BT135"/>
      <c r="BU135"/>
      <c r="BW135"/>
      <c r="BX135"/>
      <c r="BY135"/>
      <c r="BZ135"/>
    </row>
    <row r="136" spans="1:78" x14ac:dyDescent="0.25">
      <c r="BQ136"/>
      <c r="BR136"/>
      <c r="BS136"/>
      <c r="BT136"/>
      <c r="BU136"/>
      <c r="BW136"/>
      <c r="BX136"/>
      <c r="BY136"/>
      <c r="BZ136"/>
    </row>
    <row r="137" spans="1:78" x14ac:dyDescent="0.25">
      <c r="BQ137"/>
      <c r="BR137"/>
      <c r="BS137"/>
      <c r="BT137"/>
      <c r="BU137"/>
      <c r="BW137"/>
      <c r="BX137"/>
      <c r="BY137"/>
      <c r="BZ137"/>
    </row>
    <row r="138" spans="1:78" x14ac:dyDescent="0.25">
      <c r="BQ138"/>
      <c r="BR138"/>
      <c r="BS138"/>
      <c r="BT138"/>
      <c r="BU138"/>
      <c r="BW138"/>
      <c r="BX138"/>
      <c r="BY138"/>
      <c r="BZ138"/>
    </row>
    <row r="139" spans="1:78" x14ac:dyDescent="0.25">
      <c r="A139" s="247" t="e">
        <f>SUM(C10:C35,D38:J47,#REF!,C50:C59,D64:D69,C74:C81,B86:B87,B90:C90,B95:B110)</f>
        <v>#REF!</v>
      </c>
      <c r="B139" s="248">
        <f>SUM(BW10:CA109)</f>
        <v>0</v>
      </c>
      <c r="BQ139"/>
      <c r="BR139"/>
      <c r="BS139"/>
      <c r="BT139"/>
      <c r="BU139"/>
      <c r="BW139"/>
      <c r="BX139"/>
      <c r="BY139"/>
      <c r="BZ139"/>
    </row>
    <row r="140" spans="1:78" x14ac:dyDescent="0.25">
      <c r="BQ140"/>
      <c r="BR140"/>
      <c r="BS140"/>
      <c r="BT140"/>
      <c r="BU140"/>
      <c r="BW140"/>
      <c r="BX140"/>
      <c r="BY140"/>
      <c r="BZ140"/>
    </row>
    <row r="141" spans="1:78" x14ac:dyDescent="0.25">
      <c r="BQ141"/>
      <c r="BR141"/>
      <c r="BS141"/>
      <c r="BT141"/>
      <c r="BU141"/>
      <c r="BW141"/>
      <c r="BX141"/>
      <c r="BY141"/>
      <c r="BZ141"/>
    </row>
    <row r="142" spans="1:78" x14ac:dyDescent="0.25">
      <c r="BQ142"/>
      <c r="BR142"/>
      <c r="BS142"/>
      <c r="BT142"/>
      <c r="BU142"/>
      <c r="BW142"/>
      <c r="BX142"/>
      <c r="BY142"/>
      <c r="BZ142"/>
    </row>
    <row r="143" spans="1:78" x14ac:dyDescent="0.25">
      <c r="BQ143"/>
      <c r="BR143"/>
      <c r="BS143"/>
      <c r="BT143"/>
      <c r="BU143"/>
      <c r="BW143"/>
      <c r="BX143"/>
      <c r="BY143"/>
      <c r="BZ143"/>
    </row>
    <row r="144" spans="1:78" x14ac:dyDescent="0.25">
      <c r="BQ144"/>
      <c r="BR144"/>
      <c r="BS144"/>
      <c r="BT144"/>
      <c r="BU144"/>
      <c r="BW144"/>
      <c r="BX144"/>
      <c r="BY144"/>
      <c r="BZ144"/>
    </row>
    <row r="145" spans="1:78" x14ac:dyDescent="0.25">
      <c r="BQ145"/>
      <c r="BR145"/>
      <c r="BS145"/>
      <c r="BT145"/>
      <c r="BU145"/>
      <c r="BW145"/>
      <c r="BX145"/>
      <c r="BY145"/>
      <c r="BZ145"/>
    </row>
    <row r="146" spans="1:78" x14ac:dyDescent="0.25">
      <c r="BQ146"/>
      <c r="BR146"/>
      <c r="BS146"/>
      <c r="BT146"/>
      <c r="BU146"/>
      <c r="BW146"/>
      <c r="BX146"/>
      <c r="BY146"/>
      <c r="BZ146"/>
    </row>
    <row r="147" spans="1:78" x14ac:dyDescent="0.25">
      <c r="BQ147"/>
      <c r="BR147"/>
      <c r="BS147"/>
      <c r="BT147"/>
      <c r="BU147"/>
      <c r="BW147"/>
      <c r="BX147"/>
      <c r="BY147"/>
      <c r="BZ147"/>
    </row>
    <row r="148" spans="1:78" x14ac:dyDescent="0.25">
      <c r="BQ148"/>
      <c r="BR148"/>
      <c r="BS148"/>
      <c r="BT148"/>
      <c r="BU148"/>
      <c r="BW148"/>
      <c r="BX148"/>
      <c r="BY148"/>
      <c r="BZ148"/>
    </row>
    <row r="149" spans="1:78" x14ac:dyDescent="0.25">
      <c r="BQ149"/>
      <c r="BR149"/>
      <c r="BS149"/>
      <c r="BT149"/>
      <c r="BU149"/>
      <c r="BW149"/>
      <c r="BX149"/>
      <c r="BY149"/>
      <c r="BZ149"/>
    </row>
    <row r="150" spans="1:78" x14ac:dyDescent="0.25">
      <c r="A150" s="249">
        <f>SUM(C10:C35,C38:J40,C42:J46,C50:C58,C64:D69,C74:C81,B86:B87,B95:B109,B90:C90,B115:C119)</f>
        <v>3078</v>
      </c>
      <c r="B150" s="249">
        <f>SUM(BZ10:CG109)</f>
        <v>0</v>
      </c>
      <c r="BQ150"/>
      <c r="BR150"/>
      <c r="BS150"/>
      <c r="BT150"/>
      <c r="BU150"/>
      <c r="BW150"/>
      <c r="BX150"/>
      <c r="BY150"/>
      <c r="BZ150"/>
    </row>
    <row r="151" spans="1:78" x14ac:dyDescent="0.25">
      <c r="BQ151"/>
      <c r="BR151"/>
      <c r="BS151"/>
      <c r="BT151"/>
      <c r="BU151"/>
      <c r="BW151"/>
      <c r="BX151"/>
      <c r="BY151"/>
      <c r="BZ151"/>
    </row>
    <row r="152" spans="1:78" x14ac:dyDescent="0.25">
      <c r="BQ152"/>
      <c r="BR152"/>
      <c r="BS152"/>
      <c r="BT152"/>
      <c r="BU152"/>
      <c r="BW152"/>
      <c r="BX152"/>
      <c r="BY152"/>
      <c r="BZ152"/>
    </row>
    <row r="153" spans="1:78" x14ac:dyDescent="0.25">
      <c r="BQ153"/>
      <c r="BR153"/>
      <c r="BS153"/>
      <c r="BT153"/>
      <c r="BU153"/>
      <c r="BW153"/>
      <c r="BX153"/>
      <c r="BY153"/>
      <c r="BZ153"/>
    </row>
    <row r="154" spans="1:78" x14ac:dyDescent="0.25">
      <c r="BQ154"/>
      <c r="BR154"/>
      <c r="BS154"/>
      <c r="BT154"/>
      <c r="BU154"/>
      <c r="BW154"/>
      <c r="BX154"/>
      <c r="BY154"/>
      <c r="BZ154"/>
    </row>
    <row r="155" spans="1:78" x14ac:dyDescent="0.25">
      <c r="BQ155"/>
      <c r="BR155"/>
      <c r="BS155"/>
      <c r="BT155"/>
      <c r="BU155"/>
      <c r="BW155"/>
      <c r="BX155"/>
      <c r="BY155"/>
      <c r="BZ155"/>
    </row>
    <row r="156" spans="1:78" x14ac:dyDescent="0.25">
      <c r="BQ156"/>
      <c r="BR156"/>
      <c r="BS156"/>
      <c r="BT156"/>
      <c r="BU156"/>
      <c r="BW156"/>
      <c r="BX156"/>
      <c r="BY156"/>
      <c r="BZ156"/>
    </row>
    <row r="157" spans="1:78" x14ac:dyDescent="0.25">
      <c r="BQ157"/>
      <c r="BR157"/>
      <c r="BS157"/>
      <c r="BT157"/>
      <c r="BU157"/>
      <c r="BW157"/>
      <c r="BX157"/>
      <c r="BY157"/>
      <c r="BZ157"/>
    </row>
    <row r="158" spans="1:78" x14ac:dyDescent="0.25">
      <c r="BQ158"/>
      <c r="BR158"/>
      <c r="BS158"/>
      <c r="BT158"/>
      <c r="BU158"/>
      <c r="BW158"/>
      <c r="BX158"/>
      <c r="BY158"/>
      <c r="BZ158"/>
    </row>
    <row r="159" spans="1:78" x14ac:dyDescent="0.25">
      <c r="BQ159"/>
      <c r="BR159"/>
      <c r="BS159"/>
      <c r="BT159"/>
      <c r="BU159"/>
      <c r="BW159"/>
      <c r="BX159"/>
      <c r="BY159"/>
      <c r="BZ159"/>
    </row>
    <row r="160" spans="1:78" x14ac:dyDescent="0.25">
      <c r="BQ160"/>
      <c r="BR160"/>
      <c r="BS160"/>
      <c r="BT160"/>
      <c r="BU160"/>
      <c r="BW160"/>
      <c r="BX160"/>
      <c r="BY160"/>
      <c r="BZ160"/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</sheetData>
  <mergeCells count="86">
    <mergeCell ref="R113:S113"/>
    <mergeCell ref="A92:A94"/>
    <mergeCell ref="B92:B94"/>
    <mergeCell ref="C92:S92"/>
    <mergeCell ref="T92:U93"/>
    <mergeCell ref="C93:S93"/>
    <mergeCell ref="A112:A114"/>
    <mergeCell ref="B112:B114"/>
    <mergeCell ref="C112:E113"/>
    <mergeCell ref="F112:S112"/>
    <mergeCell ref="F113:G113"/>
    <mergeCell ref="H113:I113"/>
    <mergeCell ref="J113:K113"/>
    <mergeCell ref="L113:M113"/>
    <mergeCell ref="N113:O113"/>
    <mergeCell ref="P113:Q113"/>
    <mergeCell ref="C84:G84"/>
    <mergeCell ref="G72:G73"/>
    <mergeCell ref="A74:B74"/>
    <mergeCell ref="A75:B75"/>
    <mergeCell ref="A76:B76"/>
    <mergeCell ref="A77:B77"/>
    <mergeCell ref="A78:B78"/>
    <mergeCell ref="A71:B73"/>
    <mergeCell ref="C71:G71"/>
    <mergeCell ref="A79:B79"/>
    <mergeCell ref="A80:B80"/>
    <mergeCell ref="A81:B81"/>
    <mergeCell ref="A84:A85"/>
    <mergeCell ref="B84:B85"/>
    <mergeCell ref="T62:T63"/>
    <mergeCell ref="U62:U63"/>
    <mergeCell ref="A64:B64"/>
    <mergeCell ref="A65:B65"/>
    <mergeCell ref="A66:A69"/>
    <mergeCell ref="Q62:Q63"/>
    <mergeCell ref="R62:R63"/>
    <mergeCell ref="S62:S63"/>
    <mergeCell ref="H71:I72"/>
    <mergeCell ref="C72:C73"/>
    <mergeCell ref="D72:F72"/>
    <mergeCell ref="A59:B59"/>
    <mergeCell ref="A62:B63"/>
    <mergeCell ref="C62:P62"/>
    <mergeCell ref="A58:B58"/>
    <mergeCell ref="A38:A40"/>
    <mergeCell ref="A41:B41"/>
    <mergeCell ref="A42:A46"/>
    <mergeCell ref="A47:B47"/>
    <mergeCell ref="A49:B49"/>
    <mergeCell ref="A50:B50"/>
    <mergeCell ref="A51:B51"/>
    <mergeCell ref="A52:B52"/>
    <mergeCell ref="A53:B53"/>
    <mergeCell ref="A54:A56"/>
    <mergeCell ref="A57:B57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N36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13:B13"/>
    <mergeCell ref="A6:P6"/>
    <mergeCell ref="A9:B9"/>
    <mergeCell ref="A10:B10"/>
    <mergeCell ref="A11:B11"/>
    <mergeCell ref="A12:B12"/>
  </mergeCells>
  <dataValidations count="4">
    <dataValidation type="whole" allowBlank="1" showInputMessage="1" showErrorMessage="1" sqref="D10:S35 D50:F58 G57:G58 H50:M58 C64:C69 E64:U69 D74:I81" xr:uid="{00000000-0002-0000-0000-000000000000}">
      <formula1>0</formula1>
      <formula2>9.99999999999999E+34</formula2>
    </dataValidation>
    <dataValidation type="whole" allowBlank="1" showInputMessage="1" showErrorMessage="1" sqref="C42:N46" xr:uid="{00000000-0002-0000-0000-000001000000}">
      <formula1>0</formula1>
      <formula2>9.99999999999999E+30</formula2>
    </dataValidation>
    <dataValidation type="whole" allowBlank="1" showInputMessage="1" showErrorMessage="1" sqref="G50:G56" xr:uid="{00000000-0002-0000-0000-000002000000}">
      <formula1>0</formula1>
      <formula2>9.99999999999999E+36</formula2>
    </dataValidation>
    <dataValidation type="whole" operator="greaterThanOrEqual" allowBlank="1" showInputMessage="1" showErrorMessage="1" sqref="C38:N41 C86:G87 B90:C90 C95:U109 F115:S119 B115:B119 C47:N47" xr:uid="{00000000-0002-0000-0000-000003000000}">
      <formula1>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H354"/>
  <sheetViews>
    <sheetView workbookViewId="0">
      <selection activeCell="A4" sqref="A4:A5"/>
    </sheetView>
  </sheetViews>
  <sheetFormatPr baseColWidth="10" defaultColWidth="11.42578125" defaultRowHeight="15" x14ac:dyDescent="0.25"/>
  <cols>
    <col min="1" max="1" width="40.42578125" customWidth="1"/>
    <col min="2" max="2" width="32.7109375" customWidth="1"/>
    <col min="3" max="3" width="18.28515625" customWidth="1"/>
    <col min="4" max="9" width="16" customWidth="1"/>
    <col min="10" max="10" width="16.7109375" customWidth="1"/>
    <col min="11" max="11" width="15.28515625" customWidth="1"/>
    <col min="12" max="12" width="14.5703125" customWidth="1"/>
    <col min="13" max="13" width="15.140625" customWidth="1"/>
    <col min="14" max="19" width="14.7109375" customWidth="1"/>
    <col min="67" max="68" width="11.42578125" hidden="1" customWidth="1"/>
    <col min="69" max="73" width="10.7109375" style="250" hidden="1" customWidth="1"/>
    <col min="74" max="74" width="10.7109375" hidden="1" customWidth="1"/>
    <col min="75" max="78" width="10.7109375" style="251" hidden="1" customWidth="1"/>
    <col min="79" max="85" width="10.7109375" hidden="1" customWidth="1"/>
    <col min="86" max="86" width="11.42578125" hidden="1" customWidth="1"/>
    <col min="87" max="95" width="0" hidden="1" customWidth="1"/>
  </cols>
  <sheetData>
    <row r="1" spans="1:85" x14ac:dyDescent="0.25">
      <c r="A1" s="1" t="s">
        <v>0</v>
      </c>
      <c r="BQ1"/>
      <c r="BR1"/>
      <c r="BS1"/>
      <c r="BT1"/>
      <c r="BU1"/>
      <c r="BW1"/>
      <c r="BX1"/>
      <c r="BY1"/>
      <c r="BZ1"/>
    </row>
    <row r="2" spans="1:85" x14ac:dyDescent="0.25">
      <c r="A2" s="1" t="str">
        <f>CONCATENATE("COMUNA: ",[2]NOMBRE!B2, " (",[2]NOMBRE!C2,[2]NOMBRE!D2,[2]NOMBRE!E2,[2]NOMBRE!F2,[2]NOMBRE!G2,")")</f>
        <v>COMUNA: LINARES (07401)</v>
      </c>
      <c r="BQ2"/>
      <c r="BR2"/>
      <c r="BS2"/>
      <c r="BT2"/>
      <c r="BU2"/>
      <c r="BW2"/>
      <c r="BX2"/>
      <c r="BY2"/>
      <c r="BZ2"/>
    </row>
    <row r="3" spans="1:85" x14ac:dyDescent="0.25">
      <c r="A3" s="1" t="str">
        <f>CONCATENATE("ESTABLECIMIENTO/ESTRATEGIA: ", [2]NOMBRE!B3, " (",[2]NOMBRE!C3,[2]NOMBRE!D3,[2]NOMBRE!E3,[2]NOMBRE!F3,[2]NOMBRE!G3,[2]NOMBRE!H3,")")</f>
        <v>ESTABLECIMIENTO/ESTRATEGIA: HOSPITAL PRESIDENTE CARLOS IBAÑEZ DEL CAMPO (116108)</v>
      </c>
      <c r="BQ3"/>
      <c r="BR3"/>
      <c r="BS3"/>
      <c r="BT3"/>
      <c r="BU3"/>
      <c r="BW3"/>
      <c r="BX3"/>
      <c r="BY3"/>
      <c r="BZ3"/>
    </row>
    <row r="4" spans="1:85" x14ac:dyDescent="0.25">
      <c r="A4" s="1" t="str">
        <f>CONCATENATE("MES: ",[2]NOMBRE!B6, " (",[2]NOMBRE!C6,[2]NOMBRE!D6,")")</f>
        <v>MES: ENERO (01)</v>
      </c>
      <c r="BQ4"/>
      <c r="BR4"/>
      <c r="BS4"/>
      <c r="BT4"/>
      <c r="BU4"/>
      <c r="BW4"/>
      <c r="BX4"/>
      <c r="BY4"/>
      <c r="BZ4"/>
    </row>
    <row r="5" spans="1:85" x14ac:dyDescent="0.25">
      <c r="A5" s="1" t="str">
        <f>CONCATENATE("AÑO: ",[2]NOMBRE!B7)</f>
        <v>AÑO: 2025</v>
      </c>
      <c r="BQ5"/>
      <c r="BR5"/>
      <c r="BS5"/>
      <c r="BT5"/>
      <c r="BU5"/>
      <c r="BW5"/>
      <c r="BX5"/>
      <c r="BY5"/>
      <c r="BZ5"/>
    </row>
    <row r="6" spans="1:85" x14ac:dyDescent="0.25">
      <c r="A6" s="262" t="s">
        <v>1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BQ6"/>
      <c r="BR6"/>
      <c r="BS6"/>
      <c r="BT6"/>
      <c r="BU6"/>
      <c r="BW6"/>
      <c r="BX6"/>
      <c r="BY6"/>
      <c r="BZ6"/>
    </row>
    <row r="7" spans="1:85" x14ac:dyDescent="0.25">
      <c r="S7" s="2"/>
      <c r="T7" s="2"/>
      <c r="BQ7"/>
      <c r="BR7"/>
      <c r="BS7"/>
      <c r="BT7"/>
      <c r="BU7"/>
      <c r="BW7"/>
      <c r="BX7"/>
      <c r="BY7"/>
      <c r="BZ7"/>
    </row>
    <row r="8" spans="1:85" s="5" customFormat="1" ht="11.25" x14ac:dyDescent="0.15">
      <c r="A8" s="3" t="s">
        <v>2</v>
      </c>
      <c r="B8" s="4"/>
      <c r="C8" s="4"/>
      <c r="D8" s="4"/>
      <c r="E8" s="4"/>
      <c r="F8" s="4"/>
      <c r="G8" s="3"/>
      <c r="H8" s="4"/>
      <c r="I8" s="4"/>
      <c r="J8" s="4"/>
      <c r="K8" s="4"/>
      <c r="L8" s="4"/>
      <c r="M8" s="4"/>
      <c r="N8" s="4"/>
      <c r="O8" s="4"/>
      <c r="P8" s="4"/>
      <c r="S8" s="2"/>
      <c r="T8" s="2"/>
    </row>
    <row r="9" spans="1:85" s="15" customFormat="1" ht="42" x14ac:dyDescent="0.15">
      <c r="A9" s="263" t="s">
        <v>3</v>
      </c>
      <c r="B9" s="264"/>
      <c r="C9" s="6" t="s">
        <v>4</v>
      </c>
      <c r="D9" s="7" t="s">
        <v>5</v>
      </c>
      <c r="E9" s="8" t="s">
        <v>6</v>
      </c>
      <c r="F9" s="8" t="s">
        <v>7</v>
      </c>
      <c r="G9" s="9" t="s">
        <v>8</v>
      </c>
      <c r="H9" s="10" t="s">
        <v>9</v>
      </c>
      <c r="I9" s="10" t="s">
        <v>10</v>
      </c>
      <c r="J9" s="11" t="s">
        <v>11</v>
      </c>
      <c r="K9" s="9" t="s">
        <v>12</v>
      </c>
      <c r="L9" s="12" t="s">
        <v>13</v>
      </c>
      <c r="M9" s="13" t="s">
        <v>14</v>
      </c>
      <c r="N9" s="8" t="s">
        <v>15</v>
      </c>
      <c r="O9" s="8" t="s">
        <v>16</v>
      </c>
      <c r="P9" s="8" t="s">
        <v>17</v>
      </c>
      <c r="Q9" s="8" t="s">
        <v>18</v>
      </c>
      <c r="R9" s="8" t="s">
        <v>19</v>
      </c>
      <c r="S9" s="14" t="s">
        <v>20</v>
      </c>
      <c r="T9" s="2"/>
      <c r="U9" s="2"/>
    </row>
    <row r="10" spans="1:85" s="15" customFormat="1" ht="10.5" x14ac:dyDescent="0.15">
      <c r="A10" s="265" t="s">
        <v>21</v>
      </c>
      <c r="B10" s="266"/>
      <c r="C10" s="16">
        <f>SUM(D10:G10)</f>
        <v>0</v>
      </c>
      <c r="D10" s="17"/>
      <c r="E10" s="17"/>
      <c r="F10" s="17"/>
      <c r="G10" s="17"/>
      <c r="H10" s="18"/>
      <c r="I10" s="18"/>
      <c r="J10" s="17"/>
      <c r="K10" s="17"/>
      <c r="L10" s="17"/>
      <c r="M10" s="19"/>
      <c r="N10" s="20"/>
      <c r="O10" s="20"/>
      <c r="P10" s="20"/>
      <c r="Q10" s="21"/>
      <c r="R10" s="20"/>
      <c r="S10" s="22"/>
      <c r="T10" s="15" t="str">
        <f>BQ10&amp;BS10&amp;BT10&amp;BU10&amp;BW10&amp;BX10</f>
        <v/>
      </c>
      <c r="BQ10" s="23" t="str">
        <f>IF((J10+K10+L10)&lt;&gt;C10," * La suma del N° de Primera visita + Segunda visita + Tercera o más visitas de seguimiento debe ser igual al Total.","")</f>
        <v/>
      </c>
      <c r="BR10" s="24"/>
      <c r="BS10" s="23" t="str">
        <f>IF(AND(C10&gt;0,N10="")," * No olvide digitar la variable Pueblos Originarios. Digite Cero si no tiene..",IF(N10&gt;C10," * La variable Pueblos Originarios no puede ser mayor al Total.",""))</f>
        <v/>
      </c>
      <c r="BT10" s="23" t="str">
        <f>IF(AND(C10&gt;0,O10="")," * No olvide digitar la variable Migrantes. Digite Cero si no tiene.",IF(O10&gt;C10," * La variable Migrantes no puede ser mayor al Total.",""))</f>
        <v/>
      </c>
      <c r="BU10" s="23" t="str">
        <f>IF(AND($C10&gt;0,P10="")," * No olvide digitar la variable Espacio Amigable/Adolescente. Digite Cero si no tiene.",IF(P10&gt;$C10," * La variable Espacio Amigable/Adolescente no puede ser mayor al Total.",""))</f>
        <v/>
      </c>
      <c r="BV10" s="24"/>
      <c r="BW10" s="23" t="str">
        <f>IF(AND($C10&gt;0,R10="")," * No olvide digitar la variable Niños, Niñas, Adolescentes y Jóvenes SENAME. Digite Cero si no tiene.",IF(R10&gt;$C10," * La variable Niños, Niñas, Adolescentes y Jóvenes SENAME no puede ser mayor al Total.",""))</f>
        <v/>
      </c>
      <c r="BX10" s="23" t="str">
        <f>IF(AND($C10&gt;0,S10="")," * No olvide digitar la variable Niños, niñas, Adolescentes y Jóvenes Mejor Niñez. Digite Cero si no tiene.",IF(S10&gt;$C10," * La variable Niños, niñas, Adolescentes y Jóvenes Mejor Niñez no puede ser mayor al Total.",""))</f>
        <v/>
      </c>
      <c r="BZ10" s="25">
        <f t="shared" ref="BZ10:BZ35" si="0">IF((J10+K10+L10)&lt;&gt;C10,1,0)</f>
        <v>0</v>
      </c>
      <c r="CA10" s="26"/>
      <c r="CB10" s="25">
        <f>IF(AND(C10&gt;0,N10=""),1,IF(N10&gt;C10,1,0))</f>
        <v>0</v>
      </c>
      <c r="CC10" s="25">
        <f>IF(AND(C10&gt;0,O10=""),1,IF(O10&gt;C10,1,0))</f>
        <v>0</v>
      </c>
      <c r="CD10" s="25">
        <f>IF(AND($C10&gt;0,P10=""),1,IF(P10&gt;$C10,1,0))</f>
        <v>0</v>
      </c>
      <c r="CE10" s="26"/>
      <c r="CF10" s="25">
        <f>IF(AND($C10&gt;0,R10=""),1,IF(R10&gt;$C10,1,0))</f>
        <v>0</v>
      </c>
      <c r="CG10" s="25">
        <f>IF(AND($C10&gt;0,S10=""),1,IF(S10&gt;$C10,1,0))</f>
        <v>0</v>
      </c>
    </row>
    <row r="11" spans="1:85" s="15" customFormat="1" ht="10.5" x14ac:dyDescent="0.15">
      <c r="A11" s="260" t="s">
        <v>22</v>
      </c>
      <c r="B11" s="261"/>
      <c r="C11" s="16">
        <f>SUM(D11:G11)</f>
        <v>0</v>
      </c>
      <c r="D11" s="17"/>
      <c r="E11" s="17"/>
      <c r="F11" s="17"/>
      <c r="G11" s="17"/>
      <c r="H11" s="18"/>
      <c r="I11" s="18"/>
      <c r="J11" s="17"/>
      <c r="K11" s="17"/>
      <c r="L11" s="17"/>
      <c r="M11" s="27"/>
      <c r="N11" s="20"/>
      <c r="O11" s="20"/>
      <c r="P11" s="20"/>
      <c r="Q11" s="28"/>
      <c r="R11" s="20"/>
      <c r="S11" s="22"/>
      <c r="T11" s="15" t="str">
        <f t="shared" ref="T11:T22" si="1">BQ11&amp;BS11&amp;BT11&amp;BU11&amp;BW11&amp;BX11</f>
        <v/>
      </c>
      <c r="BQ11" s="23" t="str">
        <f t="shared" ref="BQ11:BQ35" si="2">IF((J11+K11+L11)&lt;&gt;C11," * La suma del N° de Primera visita + Segunda visita + Tercera o más visitas de seguimiento debe coincidir con el Total.","")</f>
        <v/>
      </c>
      <c r="BR11" s="24"/>
      <c r="BS11" s="23" t="str">
        <f t="shared" ref="BS11:BS35" si="3">IF(AND(C11&gt;0,N11="")," * No olvide digitar la variable Pueblos Originarios. Digite Cero si no tiene..",IF(N11&gt;C11," * La variable Pueblos Originarios no puede ser mayor al Total.",""))</f>
        <v/>
      </c>
      <c r="BT11" s="23" t="str">
        <f t="shared" ref="BT11:BT35" si="4">IF(AND(C11&gt;0,O11="")," * No olvide digitar la variable Migrantes. Digite Cero si no tiene.",IF(O11&gt;C11," * La variable Migrantes no puede ser mayor al Total.",""))</f>
        <v/>
      </c>
      <c r="BU11" s="23" t="str">
        <f t="shared" ref="BU11:BU35" si="5">IF(AND($C11&gt;0,P11="")," * No olvide digitar la variable Espacio Amigable/Adolescente. Digite Cero si no tiene.",IF(P11&gt;$C11," * La variable Espacio Amigable/Adolescente no puede ser mayor al Total.",""))</f>
        <v/>
      </c>
      <c r="BV11" s="24"/>
      <c r="BW11" s="23" t="str">
        <f t="shared" ref="BW11:BW35" si="6">IF(AND($C11&gt;0,R11="")," * No olvide digitar la variable Niños, Niñas, Adolescentes y Jóvenes SENAME. Digite Cero si no tiene.",IF(R11&gt;$C11," * La variable Niños, Niñas, Adolescentes y Jóvenes SENAME no puede ser mayor al Total.",""))</f>
        <v/>
      </c>
      <c r="BX11" s="23" t="str">
        <f t="shared" ref="BX11:BX35" si="7">IF(AND($C11&gt;0,S11="")," * No olvide digitar la variable Niños, niñas, Adolescentes y Jóvenes Mejor Niñez. Digite Cero si no tiene.",IF(S11&gt;$C11," * La variable Niños, niñas, Adolescentes y Jóvenes Mejor Niñez no puede ser mayor al Total.",""))</f>
        <v/>
      </c>
      <c r="BZ11" s="25">
        <f t="shared" si="0"/>
        <v>0</v>
      </c>
      <c r="CA11" s="26"/>
      <c r="CB11" s="25">
        <f t="shared" ref="CB11:CB35" si="8">IF(AND(C11&gt;0,N11=""),1,IF(N11&gt;C11,1,0))</f>
        <v>0</v>
      </c>
      <c r="CC11" s="25">
        <f t="shared" ref="CC11:CC35" si="9">IF(AND(C11&gt;0,O11=""),1,IF(O11&gt;C11,1,0))</f>
        <v>0</v>
      </c>
      <c r="CD11" s="25">
        <f t="shared" ref="CD11:CE35" si="10">IF(AND($C11&gt;0,P11=""),1,IF(P11&gt;$C11,1,0))</f>
        <v>0</v>
      </c>
      <c r="CE11" s="26"/>
      <c r="CF11" s="25">
        <f t="shared" ref="CF11:CG35" si="11">IF(AND($C11&gt;0,R11=""),1,IF(R11&gt;$C11,1,0))</f>
        <v>0</v>
      </c>
      <c r="CG11" s="25">
        <f t="shared" si="11"/>
        <v>0</v>
      </c>
    </row>
    <row r="12" spans="1:85" s="15" customFormat="1" ht="10.5" x14ac:dyDescent="0.15">
      <c r="A12" s="260" t="s">
        <v>23</v>
      </c>
      <c r="B12" s="261"/>
      <c r="C12" s="16">
        <f t="shared" ref="C12:C30" si="12">SUM(D12:G12)</f>
        <v>0</v>
      </c>
      <c r="D12" s="17"/>
      <c r="E12" s="17"/>
      <c r="F12" s="17"/>
      <c r="G12" s="17"/>
      <c r="H12" s="18"/>
      <c r="I12" s="18"/>
      <c r="J12" s="17"/>
      <c r="K12" s="17"/>
      <c r="L12" s="17"/>
      <c r="M12" s="27"/>
      <c r="N12" s="20"/>
      <c r="O12" s="20"/>
      <c r="P12" s="20"/>
      <c r="Q12" s="28"/>
      <c r="R12" s="20"/>
      <c r="S12" s="22"/>
      <c r="T12" s="15" t="str">
        <f t="shared" si="1"/>
        <v/>
      </c>
      <c r="BQ12" s="23" t="str">
        <f t="shared" si="2"/>
        <v/>
      </c>
      <c r="BR12" s="24"/>
      <c r="BS12" s="23" t="str">
        <f t="shared" si="3"/>
        <v/>
      </c>
      <c r="BT12" s="23" t="str">
        <f t="shared" si="4"/>
        <v/>
      </c>
      <c r="BU12" s="23" t="str">
        <f t="shared" si="5"/>
        <v/>
      </c>
      <c r="BV12" s="24"/>
      <c r="BW12" s="23" t="str">
        <f t="shared" si="6"/>
        <v/>
      </c>
      <c r="BX12" s="23" t="str">
        <f t="shared" si="7"/>
        <v/>
      </c>
      <c r="BZ12" s="25">
        <f t="shared" si="0"/>
        <v>0</v>
      </c>
      <c r="CA12" s="26"/>
      <c r="CB12" s="25">
        <f t="shared" si="8"/>
        <v>0</v>
      </c>
      <c r="CC12" s="25">
        <f t="shared" si="9"/>
        <v>0</v>
      </c>
      <c r="CD12" s="25">
        <f t="shared" si="10"/>
        <v>0</v>
      </c>
      <c r="CE12" s="26"/>
      <c r="CF12" s="25">
        <f t="shared" si="11"/>
        <v>0</v>
      </c>
      <c r="CG12" s="25">
        <f t="shared" si="11"/>
        <v>0</v>
      </c>
    </row>
    <row r="13" spans="1:85" s="15" customFormat="1" ht="10.5" x14ac:dyDescent="0.15">
      <c r="A13" s="260" t="s">
        <v>24</v>
      </c>
      <c r="B13" s="261"/>
      <c r="C13" s="16">
        <f>SUM(D13:G13)</f>
        <v>0</v>
      </c>
      <c r="D13" s="17"/>
      <c r="E13" s="17"/>
      <c r="F13" s="17"/>
      <c r="G13" s="17"/>
      <c r="H13" s="18"/>
      <c r="I13" s="18"/>
      <c r="J13" s="17"/>
      <c r="K13" s="17"/>
      <c r="L13" s="17"/>
      <c r="M13" s="27"/>
      <c r="N13" s="20"/>
      <c r="O13" s="20"/>
      <c r="P13" s="20"/>
      <c r="Q13" s="28"/>
      <c r="R13" s="20"/>
      <c r="S13" s="22"/>
      <c r="T13" s="15" t="str">
        <f t="shared" si="1"/>
        <v/>
      </c>
      <c r="BQ13" s="23" t="str">
        <f t="shared" si="2"/>
        <v/>
      </c>
      <c r="BR13" s="24"/>
      <c r="BS13" s="23" t="str">
        <f t="shared" si="3"/>
        <v/>
      </c>
      <c r="BT13" s="23" t="str">
        <f t="shared" si="4"/>
        <v/>
      </c>
      <c r="BU13" s="23" t="str">
        <f t="shared" si="5"/>
        <v/>
      </c>
      <c r="BV13" s="24"/>
      <c r="BW13" s="23" t="str">
        <f t="shared" si="6"/>
        <v/>
      </c>
      <c r="BX13" s="23" t="str">
        <f t="shared" si="7"/>
        <v/>
      </c>
      <c r="BZ13" s="25">
        <f t="shared" si="0"/>
        <v>0</v>
      </c>
      <c r="CA13" s="26"/>
      <c r="CB13" s="25">
        <f t="shared" si="8"/>
        <v>0</v>
      </c>
      <c r="CC13" s="25">
        <f t="shared" si="9"/>
        <v>0</v>
      </c>
      <c r="CD13" s="25">
        <f t="shared" si="10"/>
        <v>0</v>
      </c>
      <c r="CE13" s="26"/>
      <c r="CF13" s="25">
        <f t="shared" si="11"/>
        <v>0</v>
      </c>
      <c r="CG13" s="25">
        <f t="shared" si="11"/>
        <v>0</v>
      </c>
    </row>
    <row r="14" spans="1:85" s="15" customFormat="1" ht="10.5" customHeight="1" x14ac:dyDescent="0.15">
      <c r="A14" s="260" t="s">
        <v>25</v>
      </c>
      <c r="B14" s="261"/>
      <c r="C14" s="16">
        <f t="shared" si="12"/>
        <v>0</v>
      </c>
      <c r="D14" s="17"/>
      <c r="E14" s="17"/>
      <c r="F14" s="17"/>
      <c r="G14" s="17"/>
      <c r="H14" s="18"/>
      <c r="I14" s="18"/>
      <c r="J14" s="17"/>
      <c r="K14" s="17"/>
      <c r="L14" s="17"/>
      <c r="M14" s="27"/>
      <c r="N14" s="20"/>
      <c r="O14" s="20"/>
      <c r="P14" s="20"/>
      <c r="Q14" s="28"/>
      <c r="R14" s="20"/>
      <c r="S14" s="22"/>
      <c r="T14" s="15" t="str">
        <f t="shared" si="1"/>
        <v/>
      </c>
      <c r="BQ14" s="23" t="str">
        <f t="shared" si="2"/>
        <v/>
      </c>
      <c r="BR14" s="24"/>
      <c r="BS14" s="23" t="str">
        <f t="shared" si="3"/>
        <v/>
      </c>
      <c r="BT14" s="23" t="str">
        <f t="shared" si="4"/>
        <v/>
      </c>
      <c r="BU14" s="23" t="str">
        <f t="shared" si="5"/>
        <v/>
      </c>
      <c r="BV14" s="24"/>
      <c r="BW14" s="23" t="str">
        <f t="shared" si="6"/>
        <v/>
      </c>
      <c r="BX14" s="23" t="str">
        <f t="shared" si="7"/>
        <v/>
      </c>
      <c r="BZ14" s="25">
        <f t="shared" si="0"/>
        <v>0</v>
      </c>
      <c r="CA14" s="26"/>
      <c r="CB14" s="25">
        <f t="shared" si="8"/>
        <v>0</v>
      </c>
      <c r="CC14" s="25">
        <f t="shared" si="9"/>
        <v>0</v>
      </c>
      <c r="CD14" s="25">
        <f t="shared" si="10"/>
        <v>0</v>
      </c>
      <c r="CE14" s="26"/>
      <c r="CF14" s="25">
        <f t="shared" si="11"/>
        <v>0</v>
      </c>
      <c r="CG14" s="25">
        <f t="shared" si="11"/>
        <v>0</v>
      </c>
    </row>
    <row r="15" spans="1:85" s="15" customFormat="1" ht="10.5" customHeight="1" x14ac:dyDescent="0.15">
      <c r="A15" s="260" t="s">
        <v>26</v>
      </c>
      <c r="B15" s="261"/>
      <c r="C15" s="16">
        <f t="shared" si="12"/>
        <v>0</v>
      </c>
      <c r="D15" s="17"/>
      <c r="E15" s="17"/>
      <c r="F15" s="17"/>
      <c r="G15" s="17"/>
      <c r="H15" s="18"/>
      <c r="I15" s="18"/>
      <c r="J15" s="17"/>
      <c r="K15" s="17"/>
      <c r="L15" s="17"/>
      <c r="M15" s="27"/>
      <c r="N15" s="20"/>
      <c r="O15" s="20"/>
      <c r="P15" s="20"/>
      <c r="Q15" s="28"/>
      <c r="R15" s="20"/>
      <c r="S15" s="22"/>
      <c r="T15" s="15" t="str">
        <f t="shared" si="1"/>
        <v/>
      </c>
      <c r="BQ15" s="23" t="str">
        <f t="shared" si="2"/>
        <v/>
      </c>
      <c r="BR15" s="24"/>
      <c r="BS15" s="23" t="str">
        <f t="shared" si="3"/>
        <v/>
      </c>
      <c r="BT15" s="23" t="str">
        <f t="shared" si="4"/>
        <v/>
      </c>
      <c r="BU15" s="23" t="str">
        <f t="shared" si="5"/>
        <v/>
      </c>
      <c r="BV15" s="24"/>
      <c r="BW15" s="23" t="str">
        <f t="shared" si="6"/>
        <v/>
      </c>
      <c r="BX15" s="23" t="str">
        <f t="shared" si="7"/>
        <v/>
      </c>
      <c r="BZ15" s="25">
        <f t="shared" si="0"/>
        <v>0</v>
      </c>
      <c r="CA15" s="26"/>
      <c r="CB15" s="25">
        <f t="shared" si="8"/>
        <v>0</v>
      </c>
      <c r="CC15" s="25">
        <f t="shared" si="9"/>
        <v>0</v>
      </c>
      <c r="CD15" s="25">
        <f t="shared" si="10"/>
        <v>0</v>
      </c>
      <c r="CE15" s="26"/>
      <c r="CF15" s="25">
        <f t="shared" si="11"/>
        <v>0</v>
      </c>
      <c r="CG15" s="25">
        <f t="shared" si="11"/>
        <v>0</v>
      </c>
    </row>
    <row r="16" spans="1:85" s="15" customFormat="1" ht="10.5" customHeight="1" x14ac:dyDescent="0.15">
      <c r="A16" s="260" t="s">
        <v>27</v>
      </c>
      <c r="B16" s="261"/>
      <c r="C16" s="16">
        <f t="shared" si="12"/>
        <v>0</v>
      </c>
      <c r="D16" s="17"/>
      <c r="E16" s="17"/>
      <c r="F16" s="17"/>
      <c r="G16" s="17"/>
      <c r="H16" s="18"/>
      <c r="I16" s="18"/>
      <c r="J16" s="17"/>
      <c r="K16" s="17"/>
      <c r="L16" s="17"/>
      <c r="M16" s="27"/>
      <c r="N16" s="20"/>
      <c r="O16" s="20"/>
      <c r="P16" s="20"/>
      <c r="Q16" s="28"/>
      <c r="R16" s="20"/>
      <c r="S16" s="22"/>
      <c r="T16" s="15" t="str">
        <f t="shared" si="1"/>
        <v/>
      </c>
      <c r="BQ16" s="23" t="str">
        <f t="shared" si="2"/>
        <v/>
      </c>
      <c r="BR16" s="24"/>
      <c r="BS16" s="23" t="str">
        <f t="shared" si="3"/>
        <v/>
      </c>
      <c r="BT16" s="23" t="str">
        <f t="shared" si="4"/>
        <v/>
      </c>
      <c r="BU16" s="23" t="str">
        <f t="shared" si="5"/>
        <v/>
      </c>
      <c r="BV16" s="24"/>
      <c r="BW16" s="23" t="str">
        <f t="shared" si="6"/>
        <v/>
      </c>
      <c r="BX16" s="23" t="str">
        <f t="shared" si="7"/>
        <v/>
      </c>
      <c r="BZ16" s="25">
        <f t="shared" si="0"/>
        <v>0</v>
      </c>
      <c r="CA16" s="26"/>
      <c r="CB16" s="25">
        <f t="shared" si="8"/>
        <v>0</v>
      </c>
      <c r="CC16" s="25">
        <f t="shared" si="9"/>
        <v>0</v>
      </c>
      <c r="CD16" s="25">
        <f t="shared" si="10"/>
        <v>0</v>
      </c>
      <c r="CE16" s="26"/>
      <c r="CF16" s="25">
        <f t="shared" si="11"/>
        <v>0</v>
      </c>
      <c r="CG16" s="25">
        <f t="shared" si="11"/>
        <v>0</v>
      </c>
    </row>
    <row r="17" spans="1:85" s="15" customFormat="1" ht="10.5" x14ac:dyDescent="0.15">
      <c r="A17" s="260" t="s">
        <v>28</v>
      </c>
      <c r="B17" s="261"/>
      <c r="C17" s="16">
        <f t="shared" si="12"/>
        <v>0</v>
      </c>
      <c r="D17" s="17"/>
      <c r="E17" s="17"/>
      <c r="F17" s="17"/>
      <c r="G17" s="17"/>
      <c r="H17" s="18"/>
      <c r="I17" s="18"/>
      <c r="J17" s="17"/>
      <c r="K17" s="17"/>
      <c r="L17" s="17"/>
      <c r="M17" s="27"/>
      <c r="N17" s="20"/>
      <c r="O17" s="20"/>
      <c r="P17" s="20"/>
      <c r="Q17" s="28"/>
      <c r="R17" s="20"/>
      <c r="S17" s="22"/>
      <c r="T17" s="15" t="str">
        <f t="shared" si="1"/>
        <v/>
      </c>
      <c r="BQ17" s="23" t="str">
        <f t="shared" si="2"/>
        <v/>
      </c>
      <c r="BR17" s="24"/>
      <c r="BS17" s="23" t="str">
        <f t="shared" si="3"/>
        <v/>
      </c>
      <c r="BT17" s="23" t="str">
        <f t="shared" si="4"/>
        <v/>
      </c>
      <c r="BU17" s="23" t="str">
        <f t="shared" si="5"/>
        <v/>
      </c>
      <c r="BV17" s="24"/>
      <c r="BW17" s="23" t="str">
        <f t="shared" si="6"/>
        <v/>
      </c>
      <c r="BX17" s="23" t="str">
        <f t="shared" si="7"/>
        <v/>
      </c>
      <c r="BZ17" s="25">
        <f t="shared" si="0"/>
        <v>0</v>
      </c>
      <c r="CA17" s="26"/>
      <c r="CB17" s="25">
        <f t="shared" si="8"/>
        <v>0</v>
      </c>
      <c r="CC17" s="25">
        <f t="shared" si="9"/>
        <v>0</v>
      </c>
      <c r="CD17" s="25">
        <f t="shared" si="10"/>
        <v>0</v>
      </c>
      <c r="CE17" s="26"/>
      <c r="CF17" s="25">
        <f t="shared" si="11"/>
        <v>0</v>
      </c>
      <c r="CG17" s="25">
        <f t="shared" si="11"/>
        <v>0</v>
      </c>
    </row>
    <row r="18" spans="1:85" s="15" customFormat="1" ht="10.5" customHeight="1" x14ac:dyDescent="0.15">
      <c r="A18" s="260" t="s">
        <v>29</v>
      </c>
      <c r="B18" s="261"/>
      <c r="C18" s="16">
        <f t="shared" si="12"/>
        <v>0</v>
      </c>
      <c r="D18" s="17"/>
      <c r="E18" s="17"/>
      <c r="F18" s="17"/>
      <c r="G18" s="17"/>
      <c r="H18" s="18"/>
      <c r="I18" s="18"/>
      <c r="J18" s="17"/>
      <c r="K18" s="17"/>
      <c r="L18" s="17"/>
      <c r="M18" s="29"/>
      <c r="N18" s="20"/>
      <c r="O18" s="20"/>
      <c r="P18" s="20"/>
      <c r="Q18" s="28"/>
      <c r="R18" s="20"/>
      <c r="S18" s="22"/>
      <c r="T18" s="15" t="str">
        <f>BQ18&amp;BR18&amp;BS18&amp;BT18&amp;BU18&amp;BW18&amp;BX18</f>
        <v/>
      </c>
      <c r="BQ18" s="23" t="str">
        <f t="shared" si="2"/>
        <v/>
      </c>
      <c r="BR18" s="23" t="str">
        <f>IF(AND(C18&gt;0,M18="")," * No olvide digitar la variable Programa de Acompañamiento Psicosocial en APS. Si no tiene digite Cero.",IF(M18&gt;C18," * La variable Programa de Acompañamiento Psicosocial en APS no puede ser mayor al Total.",""))</f>
        <v/>
      </c>
      <c r="BS18" s="23" t="str">
        <f t="shared" si="3"/>
        <v/>
      </c>
      <c r="BT18" s="23" t="str">
        <f t="shared" si="4"/>
        <v/>
      </c>
      <c r="BU18" s="23" t="str">
        <f t="shared" si="5"/>
        <v/>
      </c>
      <c r="BV18" s="24"/>
      <c r="BW18" s="23" t="str">
        <f t="shared" si="6"/>
        <v/>
      </c>
      <c r="BX18" s="23" t="str">
        <f t="shared" si="7"/>
        <v/>
      </c>
      <c r="BZ18" s="25">
        <f t="shared" si="0"/>
        <v>0</v>
      </c>
      <c r="CA18" s="25">
        <f>IF(AND(C18&gt;0,M18=""),1,IF(M18&gt;C18,1,0))</f>
        <v>0</v>
      </c>
      <c r="CB18" s="25">
        <f t="shared" si="8"/>
        <v>0</v>
      </c>
      <c r="CC18" s="25">
        <f t="shared" si="9"/>
        <v>0</v>
      </c>
      <c r="CD18" s="25">
        <f t="shared" si="10"/>
        <v>0</v>
      </c>
      <c r="CE18" s="26"/>
      <c r="CF18" s="25">
        <f t="shared" si="11"/>
        <v>0</v>
      </c>
      <c r="CG18" s="25">
        <f t="shared" si="11"/>
        <v>0</v>
      </c>
    </row>
    <row r="19" spans="1:85" s="15" customFormat="1" ht="10.5" customHeight="1" x14ac:dyDescent="0.15">
      <c r="A19" s="260" t="s">
        <v>30</v>
      </c>
      <c r="B19" s="261"/>
      <c r="C19" s="16">
        <f t="shared" si="12"/>
        <v>0</v>
      </c>
      <c r="D19" s="17"/>
      <c r="E19" s="17"/>
      <c r="F19" s="17"/>
      <c r="G19" s="17"/>
      <c r="H19" s="18"/>
      <c r="I19" s="18"/>
      <c r="J19" s="17"/>
      <c r="K19" s="17"/>
      <c r="L19" s="17"/>
      <c r="M19" s="29"/>
      <c r="N19" s="20"/>
      <c r="O19" s="20"/>
      <c r="P19" s="20"/>
      <c r="Q19" s="28"/>
      <c r="R19" s="20"/>
      <c r="S19" s="22"/>
      <c r="T19" s="15" t="str">
        <f t="shared" ref="T19:T20" si="13">BQ19&amp;BR19&amp;BS19&amp;BT19&amp;BU19&amp;BW19&amp;BX19</f>
        <v/>
      </c>
      <c r="BQ19" s="23" t="str">
        <f t="shared" si="2"/>
        <v/>
      </c>
      <c r="BR19" s="23" t="str">
        <f>IF(AND(C19&gt;0,M19="")," * No olvide digitar la variable Programa de Acompañamiento Psicosocial en APS. Si no tiene digite Cero.",IF(M19&gt;C19," * La variable Programa de Acompañamiento Psicosocial en APS no puede ser mayor al Total.",""))</f>
        <v/>
      </c>
      <c r="BS19" s="23" t="str">
        <f t="shared" si="3"/>
        <v/>
      </c>
      <c r="BT19" s="23" t="str">
        <f t="shared" si="4"/>
        <v/>
      </c>
      <c r="BU19" s="23" t="str">
        <f t="shared" si="5"/>
        <v/>
      </c>
      <c r="BV19" s="24"/>
      <c r="BW19" s="23" t="str">
        <f t="shared" si="6"/>
        <v/>
      </c>
      <c r="BX19" s="23" t="str">
        <f t="shared" si="7"/>
        <v/>
      </c>
      <c r="BZ19" s="25">
        <f t="shared" si="0"/>
        <v>0</v>
      </c>
      <c r="CA19" s="25">
        <f>IF(AND(C19&gt;0,M19=""),1,IF(M19&gt;C19,1,0))</f>
        <v>0</v>
      </c>
      <c r="CB19" s="25">
        <f t="shared" si="8"/>
        <v>0</v>
      </c>
      <c r="CC19" s="25">
        <f t="shared" si="9"/>
        <v>0</v>
      </c>
      <c r="CD19" s="25">
        <f t="shared" si="10"/>
        <v>0</v>
      </c>
      <c r="CE19" s="26"/>
      <c r="CF19" s="25">
        <f t="shared" si="11"/>
        <v>0</v>
      </c>
      <c r="CG19" s="25">
        <f t="shared" si="11"/>
        <v>0</v>
      </c>
    </row>
    <row r="20" spans="1:85" s="15" customFormat="1" ht="10.5" customHeight="1" x14ac:dyDescent="0.15">
      <c r="A20" s="260" t="s">
        <v>31</v>
      </c>
      <c r="B20" s="261"/>
      <c r="C20" s="16">
        <f t="shared" si="12"/>
        <v>0</v>
      </c>
      <c r="D20" s="17"/>
      <c r="E20" s="17"/>
      <c r="F20" s="17"/>
      <c r="G20" s="17"/>
      <c r="H20" s="18"/>
      <c r="I20" s="18"/>
      <c r="J20" s="17"/>
      <c r="K20" s="17"/>
      <c r="L20" s="17"/>
      <c r="M20" s="29"/>
      <c r="N20" s="20"/>
      <c r="O20" s="20"/>
      <c r="P20" s="20"/>
      <c r="Q20" s="28"/>
      <c r="R20" s="20"/>
      <c r="S20" s="22"/>
      <c r="T20" s="15" t="str">
        <f t="shared" si="13"/>
        <v/>
      </c>
      <c r="BQ20" s="23" t="str">
        <f t="shared" si="2"/>
        <v/>
      </c>
      <c r="BR20" s="23" t="str">
        <f>IF(AND(C20&gt;0,M20="")," * No olvide digitar la variable Programa de Acompañamiento Psicosocial en APS. Si no tiene digite Cero.",IF(M20&gt;C20," * La variable Programa de Acompañamiento Psicosocial en APS no puede ser mayor al Total.",""))</f>
        <v/>
      </c>
      <c r="BS20" s="23" t="str">
        <f t="shared" si="3"/>
        <v/>
      </c>
      <c r="BT20" s="23" t="str">
        <f t="shared" si="4"/>
        <v/>
      </c>
      <c r="BU20" s="23" t="str">
        <f t="shared" si="5"/>
        <v/>
      </c>
      <c r="BV20" s="24"/>
      <c r="BW20" s="23" t="str">
        <f t="shared" si="6"/>
        <v/>
      </c>
      <c r="BX20" s="23" t="str">
        <f t="shared" si="7"/>
        <v/>
      </c>
      <c r="BZ20" s="25">
        <f t="shared" si="0"/>
        <v>0</v>
      </c>
      <c r="CA20" s="25">
        <f>IF(AND(C20&gt;0,M20=""),1,IF(M20&gt;C20,1,0))</f>
        <v>0</v>
      </c>
      <c r="CB20" s="25">
        <f t="shared" si="8"/>
        <v>0</v>
      </c>
      <c r="CC20" s="25">
        <f t="shared" si="9"/>
        <v>0</v>
      </c>
      <c r="CD20" s="25">
        <f t="shared" si="10"/>
        <v>0</v>
      </c>
      <c r="CE20" s="26"/>
      <c r="CF20" s="25">
        <f t="shared" si="11"/>
        <v>0</v>
      </c>
      <c r="CG20" s="25">
        <f t="shared" si="11"/>
        <v>0</v>
      </c>
    </row>
    <row r="21" spans="1:85" s="15" customFormat="1" ht="10.5" customHeight="1" x14ac:dyDescent="0.15">
      <c r="A21" s="260" t="s">
        <v>32</v>
      </c>
      <c r="B21" s="261"/>
      <c r="C21" s="16">
        <f t="shared" si="12"/>
        <v>0</v>
      </c>
      <c r="D21" s="17"/>
      <c r="E21" s="17"/>
      <c r="F21" s="17"/>
      <c r="G21" s="17"/>
      <c r="H21" s="18"/>
      <c r="I21" s="18"/>
      <c r="J21" s="17"/>
      <c r="K21" s="17"/>
      <c r="L21" s="17"/>
      <c r="M21" s="27"/>
      <c r="N21" s="20"/>
      <c r="O21" s="20"/>
      <c r="P21" s="20"/>
      <c r="Q21" s="28"/>
      <c r="R21" s="20"/>
      <c r="S21" s="22"/>
      <c r="T21" s="15" t="str">
        <f t="shared" si="1"/>
        <v/>
      </c>
      <c r="BQ21" s="23" t="str">
        <f t="shared" si="2"/>
        <v/>
      </c>
      <c r="BR21" s="24"/>
      <c r="BS21" s="23" t="str">
        <f t="shared" si="3"/>
        <v/>
      </c>
      <c r="BT21" s="23" t="str">
        <f t="shared" si="4"/>
        <v/>
      </c>
      <c r="BU21" s="23" t="str">
        <f t="shared" si="5"/>
        <v/>
      </c>
      <c r="BV21" s="24"/>
      <c r="BW21" s="23" t="str">
        <f t="shared" si="6"/>
        <v/>
      </c>
      <c r="BX21" s="23" t="str">
        <f t="shared" si="7"/>
        <v/>
      </c>
      <c r="BZ21" s="25">
        <f t="shared" si="0"/>
        <v>0</v>
      </c>
      <c r="CA21" s="26"/>
      <c r="CB21" s="25">
        <f t="shared" si="8"/>
        <v>0</v>
      </c>
      <c r="CC21" s="25">
        <f t="shared" si="9"/>
        <v>0</v>
      </c>
      <c r="CD21" s="25">
        <f t="shared" si="10"/>
        <v>0</v>
      </c>
      <c r="CE21" s="26"/>
      <c r="CF21" s="25">
        <f t="shared" si="11"/>
        <v>0</v>
      </c>
      <c r="CG21" s="25">
        <f t="shared" si="11"/>
        <v>0</v>
      </c>
    </row>
    <row r="22" spans="1:85" s="15" customFormat="1" ht="10.5" x14ac:dyDescent="0.15">
      <c r="A22" s="260" t="s">
        <v>33</v>
      </c>
      <c r="B22" s="261"/>
      <c r="C22" s="16">
        <f t="shared" si="12"/>
        <v>0</v>
      </c>
      <c r="D22" s="17"/>
      <c r="E22" s="17"/>
      <c r="F22" s="17"/>
      <c r="G22" s="17"/>
      <c r="H22" s="18"/>
      <c r="I22" s="18"/>
      <c r="J22" s="17"/>
      <c r="K22" s="17"/>
      <c r="L22" s="17"/>
      <c r="M22" s="27"/>
      <c r="N22" s="20"/>
      <c r="O22" s="20"/>
      <c r="P22" s="20"/>
      <c r="Q22" s="28"/>
      <c r="R22" s="20"/>
      <c r="S22" s="22"/>
      <c r="T22" s="15" t="str">
        <f t="shared" si="1"/>
        <v/>
      </c>
      <c r="BQ22" s="23" t="str">
        <f t="shared" si="2"/>
        <v/>
      </c>
      <c r="BR22" s="24"/>
      <c r="BS22" s="23" t="str">
        <f t="shared" si="3"/>
        <v/>
      </c>
      <c r="BT22" s="23" t="str">
        <f t="shared" si="4"/>
        <v/>
      </c>
      <c r="BU22" s="23" t="str">
        <f t="shared" si="5"/>
        <v/>
      </c>
      <c r="BV22" s="24"/>
      <c r="BW22" s="23" t="str">
        <f t="shared" si="6"/>
        <v/>
      </c>
      <c r="BX22" s="23" t="str">
        <f t="shared" si="7"/>
        <v/>
      </c>
      <c r="BZ22" s="25">
        <f t="shared" si="0"/>
        <v>0</v>
      </c>
      <c r="CA22" s="26"/>
      <c r="CB22" s="25">
        <f t="shared" si="8"/>
        <v>0</v>
      </c>
      <c r="CC22" s="25">
        <f t="shared" si="9"/>
        <v>0</v>
      </c>
      <c r="CD22" s="25">
        <f t="shared" si="10"/>
        <v>0</v>
      </c>
      <c r="CE22" s="26"/>
      <c r="CF22" s="25">
        <f t="shared" si="11"/>
        <v>0</v>
      </c>
      <c r="CG22" s="25">
        <f t="shared" si="11"/>
        <v>0</v>
      </c>
    </row>
    <row r="23" spans="1:85" s="15" customFormat="1" ht="10.5" x14ac:dyDescent="0.15">
      <c r="A23" s="260" t="s">
        <v>34</v>
      </c>
      <c r="B23" s="261"/>
      <c r="C23" s="16">
        <f>SUM(D23:G23)</f>
        <v>0</v>
      </c>
      <c r="D23" s="17"/>
      <c r="E23" s="17"/>
      <c r="F23" s="17"/>
      <c r="G23" s="17"/>
      <c r="H23" s="18"/>
      <c r="I23" s="18"/>
      <c r="J23" s="17"/>
      <c r="K23" s="17"/>
      <c r="L23" s="17"/>
      <c r="M23" s="29"/>
      <c r="N23" s="20"/>
      <c r="O23" s="20"/>
      <c r="P23" s="20"/>
      <c r="Q23" s="20"/>
      <c r="R23" s="20"/>
      <c r="S23" s="22"/>
      <c r="T23" s="15" t="str">
        <f>BQ23&amp;BR23&amp;BS23&amp;BT23&amp;BU23&amp;BV23&amp;BW23&amp;BX23</f>
        <v/>
      </c>
      <c r="BQ23" s="23" t="str">
        <f t="shared" si="2"/>
        <v/>
      </c>
      <c r="BR23" s="23" t="str">
        <f>IF(AND(C23&gt;0,M23="")," * No olvide digitar la variable Programa de Acompañamiento Psicosocial en APS. Si no tiene digite Cero.",IF(M23&gt;C23," * La variable Programa de Acompañamiento Psicosocial en APS no puede ser mayor al Total.",""))</f>
        <v/>
      </c>
      <c r="BS23" s="23" t="str">
        <f t="shared" si="3"/>
        <v/>
      </c>
      <c r="BT23" s="23" t="str">
        <f t="shared" si="4"/>
        <v/>
      </c>
      <c r="BU23" s="23" t="str">
        <f t="shared" si="5"/>
        <v/>
      </c>
      <c r="BV23" s="23" t="str">
        <f>IF(AND($C23&gt;0,Q23="")," * No olvide digitar la variable Gestante con 3 o más riesgos. Digite Cero si no tiene.",IF(Q23&gt;$C23," * La variable Gestante con 3 o más riesgos no puede ser mayor al Total.",""))</f>
        <v/>
      </c>
      <c r="BW23" s="23" t="str">
        <f t="shared" si="6"/>
        <v/>
      </c>
      <c r="BX23" s="23" t="str">
        <f t="shared" si="7"/>
        <v/>
      </c>
      <c r="BZ23" s="25">
        <f t="shared" si="0"/>
        <v>0</v>
      </c>
      <c r="CA23" s="25">
        <f>IF(AND(C23&gt;0,M23=""),1,IF(M23&gt;C23,1,0))</f>
        <v>0</v>
      </c>
      <c r="CB23" s="25">
        <f t="shared" si="8"/>
        <v>0</v>
      </c>
      <c r="CC23" s="25">
        <f t="shared" si="9"/>
        <v>0</v>
      </c>
      <c r="CD23" s="25">
        <f t="shared" si="10"/>
        <v>0</v>
      </c>
      <c r="CE23" s="25">
        <f>IF(AND($C23&gt;0,Q23=""),1,IF(Q23&gt;$C23,1,0))</f>
        <v>0</v>
      </c>
      <c r="CF23" s="25">
        <f t="shared" si="11"/>
        <v>0</v>
      </c>
      <c r="CG23" s="25">
        <f t="shared" si="11"/>
        <v>0</v>
      </c>
    </row>
    <row r="24" spans="1:85" s="15" customFormat="1" ht="10.5" customHeight="1" x14ac:dyDescent="0.15">
      <c r="A24" s="260" t="s">
        <v>35</v>
      </c>
      <c r="B24" s="261"/>
      <c r="C24" s="16">
        <f t="shared" si="12"/>
        <v>0</v>
      </c>
      <c r="D24" s="17"/>
      <c r="E24" s="17"/>
      <c r="F24" s="17"/>
      <c r="G24" s="17"/>
      <c r="H24" s="18"/>
      <c r="I24" s="18"/>
      <c r="J24" s="17"/>
      <c r="K24" s="17"/>
      <c r="L24" s="17"/>
      <c r="M24" s="29"/>
      <c r="N24" s="20"/>
      <c r="O24" s="20"/>
      <c r="P24" s="20"/>
      <c r="Q24" s="20"/>
      <c r="R24" s="20"/>
      <c r="S24" s="22"/>
      <c r="T24" s="15" t="str">
        <f t="shared" ref="T24:T25" si="14">BQ24&amp;BR24&amp;BS24&amp;BT24&amp;BU24&amp;BV24&amp;BW24&amp;BX24</f>
        <v/>
      </c>
      <c r="BQ24" s="23" t="str">
        <f t="shared" si="2"/>
        <v/>
      </c>
      <c r="BR24" s="23" t="str">
        <f>IF(AND(C24&gt;0,M24="")," * No olvide digitar la variable Programa de Acompañamiento Psicosocial en APS. Si no tiene digite Cero.",IF(M24&gt;C24," * La variable Programa de Acompañamiento Psicosocial en APS no puede ser mayor al Total.",""))</f>
        <v/>
      </c>
      <c r="BS24" s="23" t="str">
        <f t="shared" si="3"/>
        <v/>
      </c>
      <c r="BT24" s="23" t="str">
        <f t="shared" si="4"/>
        <v/>
      </c>
      <c r="BU24" s="23" t="str">
        <f t="shared" si="5"/>
        <v/>
      </c>
      <c r="BV24" s="23" t="str">
        <f t="shared" ref="BV24:BV25" si="15">IF(AND($C24&gt;0,Q24="")," * No olvide digitar la variable Gestante con 3 o más riesgos. Digite Cero si no tiene.",IF(Q24&gt;$C24," * La variable Gestante con 3 o más riesgos no puede ser mayor al Total.",""))</f>
        <v/>
      </c>
      <c r="BW24" s="23" t="str">
        <f t="shared" si="6"/>
        <v/>
      </c>
      <c r="BX24" s="23" t="str">
        <f t="shared" si="7"/>
        <v/>
      </c>
      <c r="BZ24" s="25">
        <f t="shared" si="0"/>
        <v>0</v>
      </c>
      <c r="CA24" s="25">
        <f>IF(AND(C24&gt;0,M24=""),1,IF(M24&gt;C24,1,0))</f>
        <v>0</v>
      </c>
      <c r="CB24" s="25">
        <f t="shared" si="8"/>
        <v>0</v>
      </c>
      <c r="CC24" s="25">
        <f t="shared" si="9"/>
        <v>0</v>
      </c>
      <c r="CD24" s="25">
        <f t="shared" si="10"/>
        <v>0</v>
      </c>
      <c r="CE24" s="25">
        <f t="shared" si="10"/>
        <v>0</v>
      </c>
      <c r="CF24" s="25">
        <f t="shared" si="11"/>
        <v>0</v>
      </c>
      <c r="CG24" s="25">
        <f t="shared" si="11"/>
        <v>0</v>
      </c>
    </row>
    <row r="25" spans="1:85" s="15" customFormat="1" ht="10.5" customHeight="1" x14ac:dyDescent="0.15">
      <c r="A25" s="260" t="s">
        <v>36</v>
      </c>
      <c r="B25" s="261"/>
      <c r="C25" s="16">
        <f>SUM(D25:G25)</f>
        <v>0</v>
      </c>
      <c r="D25" s="17"/>
      <c r="E25" s="17"/>
      <c r="F25" s="17"/>
      <c r="G25" s="17"/>
      <c r="H25" s="18"/>
      <c r="I25" s="18"/>
      <c r="J25" s="17"/>
      <c r="K25" s="17"/>
      <c r="L25" s="17"/>
      <c r="M25" s="29"/>
      <c r="N25" s="20"/>
      <c r="O25" s="20"/>
      <c r="P25" s="20"/>
      <c r="Q25" s="20"/>
      <c r="R25" s="20"/>
      <c r="S25" s="22"/>
      <c r="T25" s="15" t="str">
        <f t="shared" si="14"/>
        <v/>
      </c>
      <c r="BQ25" s="23" t="str">
        <f t="shared" si="2"/>
        <v/>
      </c>
      <c r="BR25" s="23" t="str">
        <f>IF(AND(C25&gt;0,M25="")," * No olvide digitar la variable Programa de Acompañamiento Psicosocial en APS. Si no tiene digite Cero.",IF(M25&gt;C25," * La variable Programa de Acompañamiento Psicosocial en APS no puede ser mayor al Total.",""))</f>
        <v/>
      </c>
      <c r="BS25" s="23" t="str">
        <f t="shared" si="3"/>
        <v/>
      </c>
      <c r="BT25" s="23" t="str">
        <f t="shared" si="4"/>
        <v/>
      </c>
      <c r="BU25" s="23" t="str">
        <f t="shared" si="5"/>
        <v/>
      </c>
      <c r="BV25" s="23" t="str">
        <f t="shared" si="15"/>
        <v/>
      </c>
      <c r="BW25" s="23" t="str">
        <f t="shared" si="6"/>
        <v/>
      </c>
      <c r="BX25" s="23" t="str">
        <f t="shared" si="7"/>
        <v/>
      </c>
      <c r="BZ25" s="25">
        <f t="shared" si="0"/>
        <v>0</v>
      </c>
      <c r="CA25" s="25">
        <f>IF(AND(C25&gt;0,M25=""),1,IF(M25&gt;C25,1,0))</f>
        <v>0</v>
      </c>
      <c r="CB25" s="25">
        <f t="shared" si="8"/>
        <v>0</v>
      </c>
      <c r="CC25" s="25">
        <f t="shared" si="9"/>
        <v>0</v>
      </c>
      <c r="CD25" s="25">
        <f t="shared" si="10"/>
        <v>0</v>
      </c>
      <c r="CE25" s="25">
        <f t="shared" si="10"/>
        <v>0</v>
      </c>
      <c r="CF25" s="25">
        <f t="shared" si="11"/>
        <v>0</v>
      </c>
      <c r="CG25" s="25">
        <f t="shared" si="11"/>
        <v>0</v>
      </c>
    </row>
    <row r="26" spans="1:85" s="15" customFormat="1" ht="10.5" customHeight="1" x14ac:dyDescent="0.15">
      <c r="A26" s="260" t="s">
        <v>37</v>
      </c>
      <c r="B26" s="261"/>
      <c r="C26" s="16">
        <f t="shared" si="12"/>
        <v>0</v>
      </c>
      <c r="D26" s="17"/>
      <c r="E26" s="17"/>
      <c r="F26" s="17"/>
      <c r="G26" s="17"/>
      <c r="H26" s="18"/>
      <c r="I26" s="18"/>
      <c r="J26" s="17"/>
      <c r="K26" s="17"/>
      <c r="L26" s="17"/>
      <c r="M26" s="27"/>
      <c r="N26" s="20"/>
      <c r="O26" s="20"/>
      <c r="P26" s="20"/>
      <c r="Q26" s="30"/>
      <c r="R26" s="20"/>
      <c r="S26" s="22"/>
      <c r="T26" s="15" t="str">
        <f t="shared" ref="T26:T27" si="16">BQ26&amp;BS26&amp;BT26&amp;BU26&amp;BW26&amp;BX26</f>
        <v/>
      </c>
      <c r="BQ26" s="23" t="str">
        <f>IF((J26+K26+L26)&lt;&gt;C26," * La suma del N° de Primera visita + Segunda visita + Tercera o más visitas de seguimiento debe coincidir con el Total.","")</f>
        <v/>
      </c>
      <c r="BR26" s="24"/>
      <c r="BS26" s="23" t="str">
        <f t="shared" si="3"/>
        <v/>
      </c>
      <c r="BT26" s="23" t="str">
        <f t="shared" si="4"/>
        <v/>
      </c>
      <c r="BU26" s="23" t="str">
        <f t="shared" si="5"/>
        <v/>
      </c>
      <c r="BV26" s="24"/>
      <c r="BW26" s="23" t="str">
        <f t="shared" si="6"/>
        <v/>
      </c>
      <c r="BX26" s="23" t="str">
        <f t="shared" si="7"/>
        <v/>
      </c>
      <c r="BZ26" s="25">
        <f t="shared" si="0"/>
        <v>0</v>
      </c>
      <c r="CA26" s="26"/>
      <c r="CB26" s="25">
        <f t="shared" si="8"/>
        <v>0</v>
      </c>
      <c r="CC26" s="25">
        <f t="shared" si="9"/>
        <v>0</v>
      </c>
      <c r="CD26" s="25">
        <f t="shared" si="10"/>
        <v>0</v>
      </c>
      <c r="CE26" s="26"/>
      <c r="CF26" s="25">
        <f t="shared" si="11"/>
        <v>0</v>
      </c>
      <c r="CG26" s="25">
        <f t="shared" si="11"/>
        <v>0</v>
      </c>
    </row>
    <row r="27" spans="1:85" s="15" customFormat="1" ht="10.5" customHeight="1" x14ac:dyDescent="0.15">
      <c r="A27" s="260" t="s">
        <v>38</v>
      </c>
      <c r="B27" s="261"/>
      <c r="C27" s="16">
        <f t="shared" si="12"/>
        <v>0</v>
      </c>
      <c r="D27" s="17"/>
      <c r="E27" s="17"/>
      <c r="F27" s="17"/>
      <c r="G27" s="17"/>
      <c r="H27" s="18"/>
      <c r="I27" s="18"/>
      <c r="J27" s="17"/>
      <c r="K27" s="17"/>
      <c r="L27" s="17"/>
      <c r="M27" s="27"/>
      <c r="N27" s="20"/>
      <c r="O27" s="20"/>
      <c r="P27" s="20"/>
      <c r="Q27" s="30"/>
      <c r="R27" s="20"/>
      <c r="S27" s="22"/>
      <c r="T27" s="15" t="str">
        <f t="shared" si="16"/>
        <v/>
      </c>
      <c r="BQ27" s="23" t="str">
        <f t="shared" si="2"/>
        <v/>
      </c>
      <c r="BR27" s="24"/>
      <c r="BS27" s="23" t="str">
        <f t="shared" si="3"/>
        <v/>
      </c>
      <c r="BT27" s="23" t="str">
        <f t="shared" si="4"/>
        <v/>
      </c>
      <c r="BU27" s="23" t="str">
        <f t="shared" si="5"/>
        <v/>
      </c>
      <c r="BV27" s="24"/>
      <c r="BW27" s="23" t="str">
        <f t="shared" si="6"/>
        <v/>
      </c>
      <c r="BX27" s="23" t="str">
        <f t="shared" si="7"/>
        <v/>
      </c>
      <c r="BZ27" s="25">
        <f t="shared" si="0"/>
        <v>0</v>
      </c>
      <c r="CA27" s="26"/>
      <c r="CB27" s="25">
        <f t="shared" si="8"/>
        <v>0</v>
      </c>
      <c r="CC27" s="25">
        <f t="shared" si="9"/>
        <v>0</v>
      </c>
      <c r="CD27" s="25">
        <f t="shared" si="10"/>
        <v>0</v>
      </c>
      <c r="CE27" s="26"/>
      <c r="CF27" s="25">
        <f t="shared" si="11"/>
        <v>0</v>
      </c>
      <c r="CG27" s="25">
        <f t="shared" si="11"/>
        <v>0</v>
      </c>
    </row>
    <row r="28" spans="1:85" s="15" customFormat="1" ht="10.5" x14ac:dyDescent="0.15">
      <c r="A28" s="260" t="s">
        <v>39</v>
      </c>
      <c r="B28" s="261"/>
      <c r="C28" s="16">
        <f t="shared" si="12"/>
        <v>0</v>
      </c>
      <c r="D28" s="17"/>
      <c r="E28" s="17"/>
      <c r="F28" s="17"/>
      <c r="G28" s="17"/>
      <c r="H28" s="18"/>
      <c r="I28" s="18"/>
      <c r="J28" s="17"/>
      <c r="K28" s="17"/>
      <c r="L28" s="17"/>
      <c r="M28" s="27"/>
      <c r="N28" s="20"/>
      <c r="O28" s="20"/>
      <c r="P28" s="20"/>
      <c r="Q28" s="30"/>
      <c r="R28" s="20"/>
      <c r="S28" s="22"/>
      <c r="T28" s="15" t="str">
        <f>BQ28&amp;BS28&amp;BT28&amp;BU28&amp;BW28&amp;BX28</f>
        <v/>
      </c>
      <c r="BQ28" s="23" t="str">
        <f t="shared" si="2"/>
        <v/>
      </c>
      <c r="BR28" s="24"/>
      <c r="BS28" s="23" t="str">
        <f t="shared" si="3"/>
        <v/>
      </c>
      <c r="BT28" s="23" t="str">
        <f t="shared" si="4"/>
        <v/>
      </c>
      <c r="BU28" s="23" t="str">
        <f t="shared" si="5"/>
        <v/>
      </c>
      <c r="BV28" s="24"/>
      <c r="BW28" s="23" t="str">
        <f t="shared" si="6"/>
        <v/>
      </c>
      <c r="BX28" s="23" t="str">
        <f t="shared" si="7"/>
        <v/>
      </c>
      <c r="BZ28" s="25">
        <f t="shared" si="0"/>
        <v>0</v>
      </c>
      <c r="CA28" s="26"/>
      <c r="CB28" s="25">
        <f t="shared" si="8"/>
        <v>0</v>
      </c>
      <c r="CC28" s="25">
        <f t="shared" si="9"/>
        <v>0</v>
      </c>
      <c r="CD28" s="25">
        <f t="shared" si="10"/>
        <v>0</v>
      </c>
      <c r="CE28" s="26"/>
      <c r="CF28" s="25">
        <f t="shared" si="11"/>
        <v>0</v>
      </c>
      <c r="CG28" s="25">
        <f t="shared" si="11"/>
        <v>0</v>
      </c>
    </row>
    <row r="29" spans="1:85" s="15" customFormat="1" ht="10.5" x14ac:dyDescent="0.15">
      <c r="A29" s="260" t="s">
        <v>40</v>
      </c>
      <c r="B29" s="261"/>
      <c r="C29" s="16">
        <f t="shared" si="12"/>
        <v>0</v>
      </c>
      <c r="D29" s="17"/>
      <c r="E29" s="17"/>
      <c r="F29" s="17"/>
      <c r="G29" s="17"/>
      <c r="H29" s="18"/>
      <c r="I29" s="18"/>
      <c r="J29" s="17"/>
      <c r="K29" s="17"/>
      <c r="L29" s="17"/>
      <c r="M29" s="29"/>
      <c r="N29" s="20"/>
      <c r="O29" s="20"/>
      <c r="P29" s="20"/>
      <c r="Q29" s="30"/>
      <c r="R29" s="20"/>
      <c r="S29" s="22"/>
      <c r="T29" s="15" t="str">
        <f>BQ29&amp;BR29&amp;BS29&amp;BT29&amp;BU29&amp;BW29&amp;BX29</f>
        <v/>
      </c>
      <c r="BQ29" s="23" t="str">
        <f t="shared" si="2"/>
        <v/>
      </c>
      <c r="BR29" s="23" t="str">
        <f t="shared" ref="BR29:BR35" si="17">IF(AND(C29&gt;0,M29="")," * No olvide digitar la variable Programa de Acompañamiento Psicosocial en APS. Si no tiene digite Cero.",IF(M29&gt;C29," * La variable Programa de Acompañamiento Psicosocial en APS no puede ser mayor al Total.",""))</f>
        <v/>
      </c>
      <c r="BS29" s="23" t="str">
        <f t="shared" si="3"/>
        <v/>
      </c>
      <c r="BT29" s="23" t="str">
        <f t="shared" si="4"/>
        <v/>
      </c>
      <c r="BU29" s="23" t="str">
        <f t="shared" si="5"/>
        <v/>
      </c>
      <c r="BV29" s="24"/>
      <c r="BW29" s="23" t="str">
        <f t="shared" si="6"/>
        <v/>
      </c>
      <c r="BX29" s="23" t="str">
        <f t="shared" si="7"/>
        <v/>
      </c>
      <c r="BZ29" s="25">
        <f t="shared" si="0"/>
        <v>0</v>
      </c>
      <c r="CA29" s="25">
        <f t="shared" ref="CA29:CA35" si="18">IF(AND(C29&gt;0,M29=""),1,IF(M29&gt;C29,1,0))</f>
        <v>0</v>
      </c>
      <c r="CB29" s="25">
        <f t="shared" si="8"/>
        <v>0</v>
      </c>
      <c r="CC29" s="25">
        <f t="shared" si="9"/>
        <v>0</v>
      </c>
      <c r="CD29" s="25">
        <f t="shared" si="10"/>
        <v>0</v>
      </c>
      <c r="CE29" s="26"/>
      <c r="CF29" s="25">
        <f t="shared" si="11"/>
        <v>0</v>
      </c>
      <c r="CG29" s="25">
        <f t="shared" si="11"/>
        <v>0</v>
      </c>
    </row>
    <row r="30" spans="1:85" s="15" customFormat="1" ht="10.5" customHeight="1" x14ac:dyDescent="0.15">
      <c r="A30" s="260" t="s">
        <v>41</v>
      </c>
      <c r="B30" s="261"/>
      <c r="C30" s="16">
        <f t="shared" si="12"/>
        <v>0</v>
      </c>
      <c r="D30" s="17"/>
      <c r="E30" s="17"/>
      <c r="F30" s="17"/>
      <c r="G30" s="17"/>
      <c r="H30" s="18"/>
      <c r="I30" s="18"/>
      <c r="J30" s="17"/>
      <c r="K30" s="17"/>
      <c r="L30" s="17"/>
      <c r="M30" s="29"/>
      <c r="N30" s="20"/>
      <c r="O30" s="20"/>
      <c r="P30" s="20"/>
      <c r="Q30" s="30"/>
      <c r="R30" s="20"/>
      <c r="S30" s="22"/>
      <c r="T30" s="15" t="str">
        <f t="shared" ref="T30:T35" si="19">BQ30&amp;BR30&amp;BS30&amp;BT30&amp;BU30&amp;BW30&amp;BX30</f>
        <v/>
      </c>
      <c r="BQ30" s="23" t="str">
        <f t="shared" si="2"/>
        <v/>
      </c>
      <c r="BR30" s="23" t="str">
        <f t="shared" si="17"/>
        <v/>
      </c>
      <c r="BS30" s="23" t="str">
        <f t="shared" si="3"/>
        <v/>
      </c>
      <c r="BT30" s="23" t="str">
        <f t="shared" si="4"/>
        <v/>
      </c>
      <c r="BU30" s="23" t="str">
        <f t="shared" si="5"/>
        <v/>
      </c>
      <c r="BV30" s="24"/>
      <c r="BW30" s="23" t="str">
        <f t="shared" si="6"/>
        <v/>
      </c>
      <c r="BX30" s="23" t="str">
        <f t="shared" si="7"/>
        <v/>
      </c>
      <c r="BZ30" s="25">
        <f t="shared" si="0"/>
        <v>0</v>
      </c>
      <c r="CA30" s="25">
        <f t="shared" si="18"/>
        <v>0</v>
      </c>
      <c r="CB30" s="25">
        <f t="shared" si="8"/>
        <v>0</v>
      </c>
      <c r="CC30" s="25">
        <f t="shared" si="9"/>
        <v>0</v>
      </c>
      <c r="CD30" s="25">
        <f t="shared" si="10"/>
        <v>0</v>
      </c>
      <c r="CE30" s="26"/>
      <c r="CF30" s="25">
        <f t="shared" si="11"/>
        <v>0</v>
      </c>
      <c r="CG30" s="25">
        <f t="shared" si="11"/>
        <v>0</v>
      </c>
    </row>
    <row r="31" spans="1:85" s="15" customFormat="1" ht="10.5" customHeight="1" x14ac:dyDescent="0.15">
      <c r="A31" s="268" t="s">
        <v>42</v>
      </c>
      <c r="B31" s="269"/>
      <c r="C31" s="16">
        <f>SUM(D31:G31)</f>
        <v>0</v>
      </c>
      <c r="D31" s="17"/>
      <c r="E31" s="17"/>
      <c r="F31" s="17"/>
      <c r="G31" s="17"/>
      <c r="H31" s="18"/>
      <c r="I31" s="18"/>
      <c r="J31" s="17"/>
      <c r="K31" s="17"/>
      <c r="L31" s="17"/>
      <c r="M31" s="29"/>
      <c r="N31" s="20"/>
      <c r="O31" s="20"/>
      <c r="P31" s="20"/>
      <c r="Q31" s="30"/>
      <c r="R31" s="20"/>
      <c r="S31" s="22"/>
      <c r="T31" s="15" t="str">
        <f t="shared" si="19"/>
        <v/>
      </c>
      <c r="BQ31" s="23" t="str">
        <f t="shared" si="2"/>
        <v/>
      </c>
      <c r="BR31" s="23" t="str">
        <f t="shared" si="17"/>
        <v/>
      </c>
      <c r="BS31" s="23" t="str">
        <f t="shared" si="3"/>
        <v/>
      </c>
      <c r="BT31" s="23" t="str">
        <f t="shared" si="4"/>
        <v/>
      </c>
      <c r="BU31" s="23" t="str">
        <f t="shared" si="5"/>
        <v/>
      </c>
      <c r="BV31" s="24"/>
      <c r="BW31" s="23" t="str">
        <f t="shared" si="6"/>
        <v/>
      </c>
      <c r="BX31" s="23" t="str">
        <f t="shared" si="7"/>
        <v/>
      </c>
      <c r="BZ31" s="25">
        <f t="shared" si="0"/>
        <v>0</v>
      </c>
      <c r="CA31" s="25">
        <f t="shared" si="18"/>
        <v>0</v>
      </c>
      <c r="CB31" s="25">
        <f t="shared" si="8"/>
        <v>0</v>
      </c>
      <c r="CC31" s="25">
        <f t="shared" si="9"/>
        <v>0</v>
      </c>
      <c r="CD31" s="25">
        <f t="shared" si="10"/>
        <v>0</v>
      </c>
      <c r="CE31" s="26"/>
      <c r="CF31" s="25">
        <f t="shared" si="11"/>
        <v>0</v>
      </c>
      <c r="CG31" s="25">
        <f t="shared" si="11"/>
        <v>0</v>
      </c>
    </row>
    <row r="32" spans="1:85" s="15" customFormat="1" ht="10.5" customHeight="1" x14ac:dyDescent="0.15">
      <c r="A32" s="268" t="s">
        <v>43</v>
      </c>
      <c r="B32" s="269"/>
      <c r="C32" s="16">
        <f>SUM(D32:G32)</f>
        <v>0</v>
      </c>
      <c r="D32" s="17"/>
      <c r="E32" s="17"/>
      <c r="F32" s="17"/>
      <c r="G32" s="17"/>
      <c r="H32" s="18"/>
      <c r="I32" s="18"/>
      <c r="J32" s="17"/>
      <c r="K32" s="17"/>
      <c r="L32" s="17"/>
      <c r="M32" s="29"/>
      <c r="N32" s="20"/>
      <c r="O32" s="20"/>
      <c r="P32" s="20"/>
      <c r="Q32" s="30"/>
      <c r="R32" s="20"/>
      <c r="S32" s="22"/>
      <c r="T32" s="15" t="str">
        <f t="shared" si="19"/>
        <v/>
      </c>
      <c r="BQ32" s="23" t="str">
        <f t="shared" si="2"/>
        <v/>
      </c>
      <c r="BR32" s="23" t="str">
        <f t="shared" si="17"/>
        <v/>
      </c>
      <c r="BS32" s="23" t="str">
        <f t="shared" si="3"/>
        <v/>
      </c>
      <c r="BT32" s="23" t="str">
        <f t="shared" si="4"/>
        <v/>
      </c>
      <c r="BU32" s="23" t="str">
        <f t="shared" si="5"/>
        <v/>
      </c>
      <c r="BV32" s="24"/>
      <c r="BW32" s="23" t="str">
        <f t="shared" si="6"/>
        <v/>
      </c>
      <c r="BX32" s="23" t="str">
        <f t="shared" si="7"/>
        <v/>
      </c>
      <c r="BZ32" s="25">
        <f t="shared" si="0"/>
        <v>0</v>
      </c>
      <c r="CA32" s="25">
        <f t="shared" si="18"/>
        <v>0</v>
      </c>
      <c r="CB32" s="25">
        <f t="shared" si="8"/>
        <v>0</v>
      </c>
      <c r="CC32" s="25">
        <f t="shared" si="9"/>
        <v>0</v>
      </c>
      <c r="CD32" s="25">
        <f t="shared" si="10"/>
        <v>0</v>
      </c>
      <c r="CE32" s="26"/>
      <c r="CF32" s="25">
        <f t="shared" si="11"/>
        <v>0</v>
      </c>
      <c r="CG32" s="25">
        <f t="shared" si="11"/>
        <v>0</v>
      </c>
    </row>
    <row r="33" spans="1:85" s="15" customFormat="1" ht="10.5" customHeight="1" x14ac:dyDescent="0.15">
      <c r="A33" s="268" t="s">
        <v>44</v>
      </c>
      <c r="B33" s="269"/>
      <c r="C33" s="16">
        <f>SUM(D33:G33)</f>
        <v>0</v>
      </c>
      <c r="D33" s="17"/>
      <c r="E33" s="17"/>
      <c r="F33" s="17"/>
      <c r="G33" s="17"/>
      <c r="H33" s="18"/>
      <c r="I33" s="18"/>
      <c r="J33" s="17"/>
      <c r="K33" s="17"/>
      <c r="L33" s="17"/>
      <c r="M33" s="29"/>
      <c r="N33" s="20"/>
      <c r="O33" s="20"/>
      <c r="P33" s="20"/>
      <c r="Q33" s="30"/>
      <c r="R33" s="20"/>
      <c r="S33" s="22"/>
      <c r="T33" s="15" t="str">
        <f>BQ33&amp;BR33&amp;BS33&amp;BT33&amp;BU33&amp;BW33&amp;BX33</f>
        <v/>
      </c>
      <c r="BQ33" s="23" t="str">
        <f t="shared" si="2"/>
        <v/>
      </c>
      <c r="BR33" s="23" t="str">
        <f t="shared" si="17"/>
        <v/>
      </c>
      <c r="BS33" s="23" t="str">
        <f t="shared" si="3"/>
        <v/>
      </c>
      <c r="BT33" s="23" t="str">
        <f t="shared" si="4"/>
        <v/>
      </c>
      <c r="BU33" s="23" t="str">
        <f t="shared" si="5"/>
        <v/>
      </c>
      <c r="BV33" s="24"/>
      <c r="BW33" s="23" t="str">
        <f t="shared" si="6"/>
        <v/>
      </c>
      <c r="BX33" s="23" t="str">
        <f t="shared" si="7"/>
        <v/>
      </c>
      <c r="BZ33" s="25">
        <f t="shared" si="0"/>
        <v>0</v>
      </c>
      <c r="CA33" s="25">
        <f t="shared" si="18"/>
        <v>0</v>
      </c>
      <c r="CB33" s="25">
        <f t="shared" si="8"/>
        <v>0</v>
      </c>
      <c r="CC33" s="25">
        <f t="shared" si="9"/>
        <v>0</v>
      </c>
      <c r="CD33" s="25">
        <f t="shared" si="10"/>
        <v>0</v>
      </c>
      <c r="CE33" s="26"/>
      <c r="CF33" s="25">
        <f t="shared" si="11"/>
        <v>0</v>
      </c>
      <c r="CG33" s="25">
        <f t="shared" si="11"/>
        <v>0</v>
      </c>
    </row>
    <row r="34" spans="1:85" s="15" customFormat="1" ht="10.5" customHeight="1" x14ac:dyDescent="0.15">
      <c r="A34" s="268" t="s">
        <v>45</v>
      </c>
      <c r="B34" s="269"/>
      <c r="C34" s="31">
        <f>SUM(D34:G34)</f>
        <v>0</v>
      </c>
      <c r="D34" s="17"/>
      <c r="E34" s="17"/>
      <c r="F34" s="17"/>
      <c r="G34" s="17"/>
      <c r="H34" s="18"/>
      <c r="I34" s="18"/>
      <c r="J34" s="17"/>
      <c r="K34" s="17"/>
      <c r="L34" s="17"/>
      <c r="M34" s="29"/>
      <c r="N34" s="32"/>
      <c r="O34" s="32"/>
      <c r="P34" s="32"/>
      <c r="Q34" s="30"/>
      <c r="R34" s="32"/>
      <c r="S34" s="33"/>
      <c r="T34" s="15" t="str">
        <f t="shared" si="19"/>
        <v/>
      </c>
      <c r="BQ34" s="23" t="str">
        <f t="shared" si="2"/>
        <v/>
      </c>
      <c r="BR34" s="23" t="str">
        <f t="shared" si="17"/>
        <v/>
      </c>
      <c r="BS34" s="23" t="str">
        <f t="shared" si="3"/>
        <v/>
      </c>
      <c r="BT34" s="23" t="str">
        <f t="shared" si="4"/>
        <v/>
      </c>
      <c r="BU34" s="23" t="str">
        <f t="shared" si="5"/>
        <v/>
      </c>
      <c r="BV34" s="24"/>
      <c r="BW34" s="23" t="str">
        <f t="shared" si="6"/>
        <v/>
      </c>
      <c r="BX34" s="23" t="str">
        <f t="shared" si="7"/>
        <v/>
      </c>
      <c r="BZ34" s="25">
        <f t="shared" si="0"/>
        <v>0</v>
      </c>
      <c r="CA34" s="25">
        <f t="shared" si="18"/>
        <v>0</v>
      </c>
      <c r="CB34" s="25">
        <f t="shared" si="8"/>
        <v>0</v>
      </c>
      <c r="CC34" s="25">
        <f t="shared" si="9"/>
        <v>0</v>
      </c>
      <c r="CD34" s="25">
        <f t="shared" si="10"/>
        <v>0</v>
      </c>
      <c r="CE34" s="26"/>
      <c r="CF34" s="25">
        <f t="shared" si="11"/>
        <v>0</v>
      </c>
      <c r="CG34" s="25">
        <f t="shared" si="11"/>
        <v>0</v>
      </c>
    </row>
    <row r="35" spans="1:85" s="15" customFormat="1" ht="10.5" x14ac:dyDescent="0.15">
      <c r="A35" s="270" t="s">
        <v>46</v>
      </c>
      <c r="B35" s="271"/>
      <c r="C35" s="34">
        <f>SUM(D35:G35)</f>
        <v>0</v>
      </c>
      <c r="D35" s="17"/>
      <c r="E35" s="17"/>
      <c r="F35" s="17"/>
      <c r="G35" s="17"/>
      <c r="H35" s="35"/>
      <c r="I35" s="35"/>
      <c r="J35" s="17"/>
      <c r="K35" s="17"/>
      <c r="L35" s="17"/>
      <c r="M35" s="36"/>
      <c r="N35" s="37"/>
      <c r="O35" s="37"/>
      <c r="P35" s="37"/>
      <c r="Q35" s="38"/>
      <c r="R35" s="37"/>
      <c r="S35" s="39"/>
      <c r="T35" s="15" t="str">
        <f t="shared" si="19"/>
        <v/>
      </c>
      <c r="BQ35" s="23" t="str">
        <f t="shared" si="2"/>
        <v/>
      </c>
      <c r="BR35" s="23" t="str">
        <f t="shared" si="17"/>
        <v/>
      </c>
      <c r="BS35" s="23" t="str">
        <f t="shared" si="3"/>
        <v/>
      </c>
      <c r="BT35" s="23" t="str">
        <f t="shared" si="4"/>
        <v/>
      </c>
      <c r="BU35" s="23" t="str">
        <f t="shared" si="5"/>
        <v/>
      </c>
      <c r="BV35" s="24"/>
      <c r="BW35" s="23" t="str">
        <f t="shared" si="6"/>
        <v/>
      </c>
      <c r="BX35" s="23" t="str">
        <f t="shared" si="7"/>
        <v/>
      </c>
      <c r="BZ35" s="25">
        <f t="shared" si="0"/>
        <v>0</v>
      </c>
      <c r="CA35" s="25">
        <f t="shared" si="18"/>
        <v>0</v>
      </c>
      <c r="CB35" s="25">
        <f t="shared" si="8"/>
        <v>0</v>
      </c>
      <c r="CC35" s="25">
        <f t="shared" si="9"/>
        <v>0</v>
      </c>
      <c r="CD35" s="25">
        <f t="shared" si="10"/>
        <v>0</v>
      </c>
      <c r="CE35" s="26"/>
      <c r="CF35" s="25">
        <f t="shared" si="11"/>
        <v>0</v>
      </c>
      <c r="CG35" s="25">
        <f t="shared" si="11"/>
        <v>0</v>
      </c>
    </row>
    <row r="36" spans="1:85" s="5" customFormat="1" ht="11.25" x14ac:dyDescent="0.15">
      <c r="A36" s="272" t="s">
        <v>47</v>
      </c>
      <c r="B36" s="272"/>
      <c r="C36" s="272"/>
      <c r="D36" s="272"/>
      <c r="E36" s="272"/>
      <c r="F36" s="272"/>
      <c r="G36" s="272"/>
      <c r="H36" s="272"/>
      <c r="I36" s="272"/>
      <c r="J36" s="272"/>
      <c r="K36" s="272"/>
      <c r="L36" s="272"/>
      <c r="M36" s="272"/>
      <c r="N36" s="272"/>
    </row>
    <row r="37" spans="1:85" s="15" customFormat="1" ht="63" x14ac:dyDescent="0.15">
      <c r="A37" s="263" t="s">
        <v>3</v>
      </c>
      <c r="B37" s="267"/>
      <c r="C37" s="40" t="s">
        <v>48</v>
      </c>
      <c r="D37" s="41" t="s">
        <v>49</v>
      </c>
      <c r="E37" s="8" t="s">
        <v>50</v>
      </c>
      <c r="F37" s="42" t="s">
        <v>51</v>
      </c>
      <c r="G37" s="11" t="s">
        <v>52</v>
      </c>
      <c r="H37" s="8" t="s">
        <v>53</v>
      </c>
      <c r="I37" s="8" t="s">
        <v>54</v>
      </c>
      <c r="J37" s="8" t="s">
        <v>55</v>
      </c>
      <c r="K37" s="13" t="s">
        <v>16</v>
      </c>
      <c r="L37" s="8" t="s">
        <v>56</v>
      </c>
      <c r="M37" s="8" t="s">
        <v>57</v>
      </c>
      <c r="N37" s="14" t="s">
        <v>58</v>
      </c>
    </row>
    <row r="38" spans="1:85" s="15" customFormat="1" ht="31.5" x14ac:dyDescent="0.15">
      <c r="A38" s="274" t="s">
        <v>59</v>
      </c>
      <c r="B38" s="43" t="s">
        <v>60</v>
      </c>
      <c r="C38" s="44"/>
      <c r="D38" s="45"/>
      <c r="E38" s="46"/>
      <c r="F38" s="47"/>
      <c r="G38" s="45"/>
      <c r="H38" s="46"/>
      <c r="I38" s="46"/>
      <c r="J38" s="46"/>
      <c r="K38" s="48"/>
      <c r="L38" s="46"/>
      <c r="M38" s="46"/>
      <c r="N38" s="49"/>
      <c r="O38" s="15" t="str">
        <f>BQ38&amp;BR38&amp;BS38&amp;BT38</f>
        <v/>
      </c>
      <c r="BQ38" s="23" t="str">
        <f>IF(AND(SUM($C38:$F38)&gt;0,K38="")," * No olvide digitar la variable Migrantes. Digite Cero si no tiene.",IF(K38&gt;SUM($C38:$F38)," * La variable Migrantes no puede ser mayor a la suma de las variables de Visitas.",""))</f>
        <v/>
      </c>
      <c r="BR38" s="23" t="str">
        <f>IF(AND(SUM($C38:$F38)&gt;0,L38="")," * No olvide digitar la variable Pueblos originarios. Digite Cero si no tiene.",IF(L38&gt;SUM($C38:$F38)," * La variable Pueblos originarios no puede ser mayor a la suma de las variables de Visitas.",""))</f>
        <v/>
      </c>
      <c r="BS38" s="23" t="str">
        <f>IF(AND(SUM($C38:$F38)&gt;0,M38="")," * No olvide digitar la variable Población en ECICEP. Digite Cero si no tiene.",IF(M38&gt;SUM($C38:$F38)," * La variable Población en ECICEP no puede ser mayor a la suma de las variables de Visitas.",""))</f>
        <v/>
      </c>
      <c r="BT38" s="23" t="str">
        <f>IF(AND(SUM($C38:$F38)&gt;0,N38="")," * No olvide digitar la variable Población ELEAM o institucionalizada. Digite Cero si no tiene.",IF(N38&gt;SUM($C38:$F38)," * La variable Población ELEAM o institucionalizada no puede ser mayor a la suma de las variables de Visitas.",""))</f>
        <v/>
      </c>
      <c r="BZ38" s="25">
        <f>IF(AND(SUM($C38:$F38)&gt;0,K38=""),1,IF(K38&gt;SUM($C38:$F38),1,0))</f>
        <v>0</v>
      </c>
      <c r="CA38" s="25">
        <f>IF(AND(SUM($C38:$F38)&gt;0,L38=""),1,IF(L38&gt;SUM($C38:$F38),1,0))</f>
        <v>0</v>
      </c>
      <c r="CB38" s="25">
        <f>IF(AND(SUM($C38:$F38)&gt;0,M38=""),1,IF(M38&gt;SUM($C38:$F38),1,0))</f>
        <v>0</v>
      </c>
      <c r="CC38" s="25">
        <f>IF(AND(SUM($C38:$F38)&gt;0,N38=""),1,IF(N38&gt;SUM($C38:$F38),1,0))</f>
        <v>0</v>
      </c>
    </row>
    <row r="39" spans="1:85" s="15" customFormat="1" ht="42" x14ac:dyDescent="0.15">
      <c r="A39" s="275"/>
      <c r="B39" s="50" t="s">
        <v>61</v>
      </c>
      <c r="C39" s="51"/>
      <c r="D39" s="52"/>
      <c r="E39" s="17"/>
      <c r="F39" s="53"/>
      <c r="G39" s="52"/>
      <c r="H39" s="54"/>
      <c r="I39" s="54"/>
      <c r="J39" s="54"/>
      <c r="K39" s="55"/>
      <c r="L39" s="17"/>
      <c r="M39" s="17"/>
      <c r="N39" s="56"/>
      <c r="O39" s="15" t="str">
        <f t="shared" ref="O39:O46" si="20">BQ39&amp;BR39&amp;BS39&amp;BT39</f>
        <v/>
      </c>
      <c r="BQ39" s="23" t="str">
        <f t="shared" ref="BQ39:BQ40" si="21">IF(AND(SUM($C39:$F39)&gt;0,K39="")," * No olvide digitar la variable Migrantes. Digite Cero si no tiene.",IF(K39&gt;SUM($C39:$F39)," * La variable Migrantes no puede ser mayor a la suma de las variables de Visitas.",""))</f>
        <v/>
      </c>
      <c r="BR39" s="23" t="str">
        <f t="shared" ref="BR39:BR40" si="22">IF(AND(SUM($C39:$F39)&gt;0,L39="")," * No olvide digitar la variable Pueblos originarios. Digite Cero si no tiene.",IF(L39&gt;SUM($C39:$F39)," * La variable Pueblos originarios no puede ser mayor a la suma de las variables de Visitas.",""))</f>
        <v/>
      </c>
      <c r="BS39" s="23" t="str">
        <f t="shared" ref="BS39:BS40" si="23">IF(AND(SUM($C39:$F39)&gt;0,M39="")," * No olvide digitar la variable Población en ECICEP. Digite Cero si no tiene.",IF(M39&gt;SUM($C39:$F39)," * La variable Población en ECICEP no puede ser mayor a la suma de las variables de Visitas.",""))</f>
        <v/>
      </c>
      <c r="BT39" s="23" t="str">
        <f t="shared" ref="BT39:BT40" si="24">IF(AND(SUM($C39:$F39)&gt;0,N39="")," * No olvide digitar la variable Población ELEAM o institucionalizada. Digite Cero si no tiene.",IF(N39&gt;SUM($C39:$F39)," * La variable Población ELEAM o institucionalizada no puede ser mayor a la suma de las variables de Visitas.",""))</f>
        <v/>
      </c>
      <c r="BZ39" s="25">
        <f t="shared" ref="BZ39:BZ40" si="25">IF(AND(SUM($C39:$F39)&gt;0,K39=""),1,IF(K39&gt;SUM($C39:$F39),1,0))</f>
        <v>0</v>
      </c>
      <c r="CA39" s="25">
        <f t="shared" ref="CA39:CC40" si="26">IF(AND(SUM($C39:$F39)&gt;0,L39=""),1,IF(L39&gt;SUM($C39:$F39),1,0))</f>
        <v>0</v>
      </c>
      <c r="CB39" s="25">
        <f t="shared" si="26"/>
        <v>0</v>
      </c>
      <c r="CC39" s="25">
        <f t="shared" si="26"/>
        <v>0</v>
      </c>
    </row>
    <row r="40" spans="1:85" s="15" customFormat="1" ht="42" x14ac:dyDescent="0.15">
      <c r="A40" s="276"/>
      <c r="B40" s="57" t="s">
        <v>62</v>
      </c>
      <c r="C40" s="58"/>
      <c r="D40" s="59"/>
      <c r="E40" s="60"/>
      <c r="F40" s="61"/>
      <c r="G40" s="59"/>
      <c r="H40" s="62"/>
      <c r="I40" s="62"/>
      <c r="J40" s="62"/>
      <c r="K40" s="63"/>
      <c r="L40" s="60"/>
      <c r="M40" s="60"/>
      <c r="N40" s="64"/>
      <c r="O40" s="15" t="str">
        <f t="shared" si="20"/>
        <v/>
      </c>
      <c r="BQ40" s="23" t="str">
        <f t="shared" si="21"/>
        <v/>
      </c>
      <c r="BR40" s="23" t="str">
        <f t="shared" si="22"/>
        <v/>
      </c>
      <c r="BS40" s="23" t="str">
        <f t="shared" si="23"/>
        <v/>
      </c>
      <c r="BT40" s="23" t="str">
        <f t="shared" si="24"/>
        <v/>
      </c>
      <c r="BZ40" s="25">
        <f t="shared" si="25"/>
        <v>0</v>
      </c>
      <c r="CA40" s="25">
        <f t="shared" si="26"/>
        <v>0</v>
      </c>
      <c r="CB40" s="25">
        <f t="shared" si="26"/>
        <v>0</v>
      </c>
      <c r="CC40" s="25">
        <f t="shared" si="26"/>
        <v>0</v>
      </c>
    </row>
    <row r="41" spans="1:85" s="15" customFormat="1" ht="10.5" x14ac:dyDescent="0.15">
      <c r="A41" s="277" t="s">
        <v>4</v>
      </c>
      <c r="B41" s="278"/>
      <c r="C41" s="65">
        <f>SUM(C38:C40)</f>
        <v>0</v>
      </c>
      <c r="D41" s="66">
        <f t="shared" ref="D41:N41" si="27">SUM(D38:D40)</f>
        <v>0</v>
      </c>
      <c r="E41" s="67">
        <f t="shared" si="27"/>
        <v>0</v>
      </c>
      <c r="F41" s="68">
        <f t="shared" si="27"/>
        <v>0</v>
      </c>
      <c r="G41" s="66">
        <f t="shared" si="27"/>
        <v>0</v>
      </c>
      <c r="H41" s="67">
        <f t="shared" si="27"/>
        <v>0</v>
      </c>
      <c r="I41" s="67">
        <f t="shared" si="27"/>
        <v>0</v>
      </c>
      <c r="J41" s="69">
        <f t="shared" si="27"/>
        <v>0</v>
      </c>
      <c r="K41" s="70">
        <f t="shared" si="27"/>
        <v>0</v>
      </c>
      <c r="L41" s="71">
        <f t="shared" si="27"/>
        <v>0</v>
      </c>
      <c r="M41" s="71">
        <f t="shared" si="27"/>
        <v>0</v>
      </c>
      <c r="N41" s="72">
        <f t="shared" si="27"/>
        <v>0</v>
      </c>
    </row>
    <row r="42" spans="1:85" s="15" customFormat="1" ht="10.5" customHeight="1" x14ac:dyDescent="0.15">
      <c r="A42" s="274" t="s">
        <v>63</v>
      </c>
      <c r="B42" s="73" t="s">
        <v>64</v>
      </c>
      <c r="C42" s="74"/>
      <c r="D42" s="74"/>
      <c r="E42" s="75"/>
      <c r="F42" s="76"/>
      <c r="G42" s="77"/>
      <c r="H42" s="78"/>
      <c r="I42" s="75"/>
      <c r="J42" s="78"/>
      <c r="K42" s="79"/>
      <c r="L42" s="78"/>
      <c r="M42" s="78"/>
      <c r="N42" s="80"/>
      <c r="O42" s="15" t="str">
        <f>BQ42&amp;BR42&amp;BS42</f>
        <v/>
      </c>
      <c r="BQ42" s="23" t="str">
        <f>IF(AND(SUM($C42:$F42)&gt;0,K42="")," * No olvide digitar la variable Migrantes. Digite Cero si no tiene.",IF(K42&gt;SUM($C42:$F42)," * La variable Migrantes no puede ser mayor a la suma de las variables de Visitas.",""))</f>
        <v/>
      </c>
      <c r="BR42" s="23" t="str">
        <f>IF(AND(SUM($C42:$F42)&gt;0,L42="")," * No olvide digitar la variable Pueblos originarios. Digite Cero si no tiene.",IF(L42&gt;SUM($C42:$F42)," * La variable Pueblos originarios no puede ser mayor a la suma de las variables de Visitas.",""))</f>
        <v/>
      </c>
      <c r="BS42" s="23" t="str">
        <f>IF(AND(SUM($C42:$F42)&gt;0,M42="")," * No olvide digitar la variable Población en ECICEP. Digite Cero si no tiene.",IF(M42&gt;SUM($C42:$F42)," * La variable Población en ECICEP no puede ser mayor a la suma de las variables de Visitas.",""))</f>
        <v/>
      </c>
      <c r="BT42" s="24"/>
      <c r="BZ42" s="25">
        <f>IF(AND(SUM($C42:$F42)&gt;0,K42=""),1,IF(K42&gt;SUM($C42:$F42),1,0))</f>
        <v>0</v>
      </c>
      <c r="CA42" s="25">
        <f t="shared" ref="CA42:CB46" si="28">IF(AND(SUM($C42:$F42)&gt;0,L42=""),1,IF(L42&gt;SUM($C42:$F42),1,0))</f>
        <v>0</v>
      </c>
      <c r="CB42" s="25">
        <f t="shared" si="28"/>
        <v>0</v>
      </c>
      <c r="CC42" s="26"/>
    </row>
    <row r="43" spans="1:85" s="15" customFormat="1" ht="10.5" x14ac:dyDescent="0.15">
      <c r="A43" s="275"/>
      <c r="B43" s="81" t="s">
        <v>65</v>
      </c>
      <c r="C43" s="82"/>
      <c r="D43" s="83"/>
      <c r="E43" s="17"/>
      <c r="F43" s="53"/>
      <c r="G43" s="84"/>
      <c r="H43" s="17"/>
      <c r="I43" s="17"/>
      <c r="J43" s="85"/>
      <c r="K43" s="86"/>
      <c r="L43" s="17"/>
      <c r="M43" s="17"/>
      <c r="N43" s="87"/>
      <c r="O43" s="15" t="str">
        <f t="shared" ref="O43:O45" si="29">BQ43&amp;BR43&amp;BS43</f>
        <v/>
      </c>
      <c r="BQ43" s="23" t="str">
        <f t="shared" ref="BQ43:BQ46" si="30">IF(AND(SUM($C43:$F43)&gt;0,K43="")," * No olvide digitar la variable Migrantes. Digite Cero si no tiene.",IF(K43&gt;SUM($C43:$F43)," * La variable Migrantes no puede ser mayor a la suma de las variables de Visitas.",""))</f>
        <v/>
      </c>
      <c r="BR43" s="23" t="str">
        <f t="shared" ref="BR43:BR46" si="31">IF(AND(SUM($C43:$F43)&gt;0,L43="")," * No olvide digitar la variable Pueblos originarios. Digite Cero si no tiene.",IF(L43&gt;SUM($C43:$F43)," * La variable Pueblos originarios no puede ser mayor a la suma de las variables de Visitas.",""))</f>
        <v/>
      </c>
      <c r="BS43" s="23" t="str">
        <f t="shared" ref="BS43:BS46" si="32">IF(AND(SUM($C43:$F43)&gt;0,M43="")," * No olvide digitar la variable Población en ECICEP. Digite Cero si no tiene.",IF(M43&gt;SUM($C43:$F43)," * La variable Población en ECICEP no puede ser mayor a la suma de las variables de Visitas.",""))</f>
        <v/>
      </c>
      <c r="BT43" s="24"/>
      <c r="BZ43" s="25">
        <f t="shared" ref="BZ43:BZ46" si="33">IF(AND(SUM($C43:$F43)&gt;0,K43=""),1,IF(K43&gt;SUM($C43:$F43),1,0))</f>
        <v>0</v>
      </c>
      <c r="CA43" s="25">
        <f t="shared" si="28"/>
        <v>0</v>
      </c>
      <c r="CB43" s="25">
        <f t="shared" si="28"/>
        <v>0</v>
      </c>
      <c r="CC43" s="26"/>
    </row>
    <row r="44" spans="1:85" s="15" customFormat="1" ht="10.5" x14ac:dyDescent="0.15">
      <c r="A44" s="275"/>
      <c r="B44" s="88" t="s">
        <v>66</v>
      </c>
      <c r="C44" s="51"/>
      <c r="D44" s="83"/>
      <c r="E44" s="78"/>
      <c r="F44" s="89"/>
      <c r="G44" s="84"/>
      <c r="H44" s="17"/>
      <c r="I44" s="78"/>
      <c r="J44" s="90"/>
      <c r="K44" s="91"/>
      <c r="L44" s="17"/>
      <c r="M44" s="78"/>
      <c r="N44" s="87"/>
      <c r="O44" s="15" t="str">
        <f t="shared" si="29"/>
        <v/>
      </c>
      <c r="BQ44" s="23" t="str">
        <f t="shared" si="30"/>
        <v/>
      </c>
      <c r="BR44" s="23" t="str">
        <f t="shared" si="31"/>
        <v/>
      </c>
      <c r="BS44" s="23" t="str">
        <f t="shared" si="32"/>
        <v/>
      </c>
      <c r="BT44" s="24"/>
      <c r="BZ44" s="25">
        <f t="shared" si="33"/>
        <v>0</v>
      </c>
      <c r="CA44" s="25">
        <f t="shared" si="28"/>
        <v>0</v>
      </c>
      <c r="CB44" s="25">
        <f t="shared" si="28"/>
        <v>0</v>
      </c>
      <c r="CC44" s="26"/>
    </row>
    <row r="45" spans="1:85" s="15" customFormat="1" ht="10.5" x14ac:dyDescent="0.15">
      <c r="A45" s="275"/>
      <c r="B45" s="92" t="s">
        <v>67</v>
      </c>
      <c r="C45" s="74"/>
      <c r="D45" s="83"/>
      <c r="E45" s="17"/>
      <c r="F45" s="53"/>
      <c r="G45" s="52"/>
      <c r="H45" s="17"/>
      <c r="I45" s="17"/>
      <c r="J45" s="90"/>
      <c r="K45" s="86"/>
      <c r="L45" s="17"/>
      <c r="M45" s="17"/>
      <c r="N45" s="80"/>
      <c r="O45" s="15" t="str">
        <f t="shared" si="29"/>
        <v/>
      </c>
      <c r="BQ45" s="23" t="str">
        <f t="shared" si="30"/>
        <v/>
      </c>
      <c r="BR45" s="23" t="str">
        <f t="shared" si="31"/>
        <v/>
      </c>
      <c r="BS45" s="23" t="str">
        <f t="shared" si="32"/>
        <v/>
      </c>
      <c r="BT45" s="24"/>
      <c r="BZ45" s="25">
        <f t="shared" si="33"/>
        <v>0</v>
      </c>
      <c r="CA45" s="25">
        <f t="shared" si="28"/>
        <v>0</v>
      </c>
      <c r="CB45" s="25">
        <f t="shared" si="28"/>
        <v>0</v>
      </c>
      <c r="CC45" s="26"/>
    </row>
    <row r="46" spans="1:85" s="15" customFormat="1" ht="10.5" x14ac:dyDescent="0.15">
      <c r="A46" s="275"/>
      <c r="B46" s="93" t="s">
        <v>68</v>
      </c>
      <c r="C46" s="94"/>
      <c r="D46" s="95"/>
      <c r="E46" s="60"/>
      <c r="F46" s="61"/>
      <c r="G46" s="96"/>
      <c r="H46" s="60"/>
      <c r="I46" s="60"/>
      <c r="J46" s="97"/>
      <c r="K46" s="98"/>
      <c r="L46" s="60"/>
      <c r="M46" s="62"/>
      <c r="N46" s="99"/>
      <c r="O46" s="15" t="str">
        <f t="shared" si="20"/>
        <v/>
      </c>
      <c r="BQ46" s="23" t="str">
        <f t="shared" si="30"/>
        <v/>
      </c>
      <c r="BR46" s="23" t="str">
        <f t="shared" si="31"/>
        <v/>
      </c>
      <c r="BS46" s="23" t="str">
        <f t="shared" si="32"/>
        <v/>
      </c>
      <c r="BT46" s="23" t="str">
        <f>IF(AND(SUM($C46:$F46)&gt;0,N46="")," * No olvide digitar la variable Población ELEAM o institucionalizada. Digite Cero si no tiene.",IF(N46&gt;SUM($C46:$F46)," * La variable Población ELEAM o institucionalizada no puede ser mayor a la suma de las variables de Visitas.",""))</f>
        <v/>
      </c>
      <c r="BZ46" s="25">
        <f t="shared" si="33"/>
        <v>0</v>
      </c>
      <c r="CA46" s="25">
        <f t="shared" si="28"/>
        <v>0</v>
      </c>
      <c r="CB46" s="25">
        <f t="shared" si="28"/>
        <v>0</v>
      </c>
      <c r="CC46" s="25">
        <f>IF(AND(SUM($C46:$F46)&gt;0,N46=""),1,IF(N46&gt;SUM($C46:$F46),1,0))</f>
        <v>0</v>
      </c>
    </row>
    <row r="47" spans="1:85" s="15" customFormat="1" ht="10.5" x14ac:dyDescent="0.15">
      <c r="A47" s="277" t="s">
        <v>4</v>
      </c>
      <c r="B47" s="278"/>
      <c r="C47" s="100">
        <f>SUM(C42:C46)</f>
        <v>0</v>
      </c>
      <c r="D47" s="101">
        <f>SUM(D42:D46)</f>
        <v>0</v>
      </c>
      <c r="E47" s="102">
        <f t="shared" ref="E47:N47" si="34">SUM(E42:E46)</f>
        <v>0</v>
      </c>
      <c r="F47" s="103">
        <f t="shared" si="34"/>
        <v>0</v>
      </c>
      <c r="G47" s="101">
        <f t="shared" si="34"/>
        <v>0</v>
      </c>
      <c r="H47" s="102">
        <f t="shared" si="34"/>
        <v>0</v>
      </c>
      <c r="I47" s="102">
        <f t="shared" si="34"/>
        <v>0</v>
      </c>
      <c r="J47" s="104">
        <f t="shared" si="34"/>
        <v>0</v>
      </c>
      <c r="K47" s="105">
        <f t="shared" si="34"/>
        <v>0</v>
      </c>
      <c r="L47" s="106">
        <f t="shared" si="34"/>
        <v>0</v>
      </c>
      <c r="M47" s="106">
        <f t="shared" si="34"/>
        <v>0</v>
      </c>
      <c r="N47" s="107">
        <f t="shared" si="34"/>
        <v>0</v>
      </c>
    </row>
    <row r="48" spans="1:85" s="5" customFormat="1" ht="11.25" x14ac:dyDescent="0.15">
      <c r="A48" s="108" t="s">
        <v>69</v>
      </c>
    </row>
    <row r="49" spans="1:82" s="15" customFormat="1" ht="52.5" x14ac:dyDescent="0.15">
      <c r="A49" s="263" t="s">
        <v>3</v>
      </c>
      <c r="B49" s="267"/>
      <c r="C49" s="109" t="s">
        <v>4</v>
      </c>
      <c r="D49" s="109" t="s">
        <v>5</v>
      </c>
      <c r="E49" s="110" t="s">
        <v>70</v>
      </c>
      <c r="F49" s="8" t="s">
        <v>71</v>
      </c>
      <c r="G49" s="40" t="s">
        <v>8</v>
      </c>
      <c r="H49" s="111" t="s">
        <v>9</v>
      </c>
      <c r="I49" s="112" t="s">
        <v>10</v>
      </c>
      <c r="J49" s="14" t="s">
        <v>15</v>
      </c>
      <c r="K49" s="14" t="s">
        <v>16</v>
      </c>
      <c r="L49" s="14" t="s">
        <v>72</v>
      </c>
      <c r="M49" s="14" t="s">
        <v>73</v>
      </c>
    </row>
    <row r="50" spans="1:82" s="15" customFormat="1" ht="10.5" x14ac:dyDescent="0.15">
      <c r="A50" s="265" t="s">
        <v>74</v>
      </c>
      <c r="B50" s="266"/>
      <c r="C50" s="113">
        <f>SUM(D50:F50)</f>
        <v>0</v>
      </c>
      <c r="D50" s="114"/>
      <c r="E50" s="115"/>
      <c r="F50" s="115"/>
      <c r="G50" s="116"/>
      <c r="H50" s="117"/>
      <c r="I50" s="118"/>
      <c r="J50" s="119"/>
      <c r="K50" s="119"/>
      <c r="L50" s="119"/>
      <c r="M50" s="119"/>
      <c r="N50" s="15" t="str">
        <f>BQ50&amp;BR50&amp;BS50&amp;BT50&amp;BU50</f>
        <v/>
      </c>
      <c r="BQ50" s="23" t="str">
        <f>IF(AND(C50&gt;0,J50="")," * No olvide digitar la variable Pueblos Originarios. Digite Cero si no tiene.",IF(J50&gt;C50," * La variable Pueblos Originarios No puede ser mayor al Total.",""))</f>
        <v/>
      </c>
      <c r="BR50" s="23" t="str">
        <f>IF(AND(C50&gt;0,K50="")," * No olvide digitar la variable Migrantes. Digite Cero si no tiene.",IF(K50&gt;C50," * La variable Migrantes No puede ser mayor al Total.",""))</f>
        <v/>
      </c>
      <c r="BS50" s="23" t="str">
        <f>IF(AND(C50&gt;0,L50="")," * No olvide digitar la variable Niños, niñas, adolescentes y jóvenes SENAME. Digite Cero si no tiene.",IF(L50&gt;C50," * La variable Niños, niñas, adolescentes y jóvenes SENAME No puede ser mayor al Total.",""))</f>
        <v/>
      </c>
      <c r="BT50" s="23" t="str">
        <f>IF(AND(C50&gt;0,M50="")," * No olvide digitar la variable Niños, niñas, adolescentes y jóvenes Mejor Niñez. Digite Cero si no tiene.",IF(M50&gt;C50," * La variable Niños, niñas, adolescentes y jóvenes Mejor Niñez No puede ser mayor al Total.",""))</f>
        <v/>
      </c>
      <c r="BZ50" s="25">
        <f t="shared" ref="BZ50:BZ58" si="35">IF(AND(C50&gt;0,J50=""),1,IF(J50&gt;C50,1,0))</f>
        <v>0</v>
      </c>
      <c r="CA50" s="25">
        <f t="shared" ref="CA50:CA58" si="36">IF(AND(C50&gt;0,K50=""),1,IF(K50&gt;C50,1,0))</f>
        <v>0</v>
      </c>
      <c r="CB50" s="25">
        <f t="shared" ref="CB50:CB58" si="37">IF(AND(C50&gt;0,L50=""),1,IF(L50&gt;C50,1,0))</f>
        <v>0</v>
      </c>
      <c r="CC50" s="25">
        <f t="shared" ref="CC50:CC58" si="38">IF(AND(C50&gt;0,M50=""),1,IF(M50&gt;C50,1,0))</f>
        <v>0</v>
      </c>
    </row>
    <row r="51" spans="1:82" s="15" customFormat="1" ht="10.5" x14ac:dyDescent="0.15">
      <c r="A51" s="260" t="s">
        <v>75</v>
      </c>
      <c r="B51" s="261"/>
      <c r="C51" s="120">
        <f t="shared" ref="C51:C56" si="39">SUM(D51:F51)</f>
        <v>0</v>
      </c>
      <c r="D51" s="121"/>
      <c r="E51" s="122"/>
      <c r="F51" s="122"/>
      <c r="G51" s="123"/>
      <c r="H51" s="117"/>
      <c r="I51" s="118"/>
      <c r="J51" s="119"/>
      <c r="K51" s="119"/>
      <c r="L51" s="119"/>
      <c r="M51" s="119"/>
      <c r="N51" s="15" t="str">
        <f t="shared" ref="N51:N58" si="40">BQ51&amp;BR51&amp;BS51&amp;BT51&amp;BU51</f>
        <v/>
      </c>
      <c r="BQ51" s="23" t="str">
        <f t="shared" ref="BQ51:BQ58" si="41">IF(AND(C51&gt;0,J51="")," * No olvide digitar la variable Pueblos Originarios. Digite Cero si no tiene.",IF(J51&gt;C51," * La variable Pueblos Originarios No puede ser mayor al Total.",""))</f>
        <v/>
      </c>
      <c r="BR51" s="23" t="str">
        <f t="shared" ref="BR51:BR58" si="42">IF(AND(C51&gt;0,K51="")," * No olvide digitar la variable Migrantes. Digite Cero si no tiene.",IF(K51&gt;C51," * La variable Migrantes No puede ser mayor al Total.",""))</f>
        <v/>
      </c>
      <c r="BS51" s="23" t="str">
        <f t="shared" ref="BS51:BS58" si="43">IF(AND(C51&gt;0,L51="")," * No olvide digitar la variable Niños, niñas, adolescentes y jóvenes SENAME. Digite Cero si no tiene.",IF(L51&gt;C51," * La variable Niños, niñas, adolescentes y jóvenes SENAME No puede ser mayor al Total.",""))</f>
        <v/>
      </c>
      <c r="BT51" s="23" t="str">
        <f t="shared" ref="BT51:BT58" si="44">IF(AND(C51&gt;0,M51="")," * No olvide digitar la variable Niños, niñas, adolescentes y jóvenes Mejor Niñez. Digite Cero si no tiene.",IF(M51&gt;C51," * La variable Niños, niñas, adolescentes y jóvenes Mejor Niñez No puede ser mayor al Total.",""))</f>
        <v/>
      </c>
      <c r="BZ51" s="25">
        <f t="shared" si="35"/>
        <v>0</v>
      </c>
      <c r="CA51" s="25">
        <f t="shared" si="36"/>
        <v>0</v>
      </c>
      <c r="CB51" s="25">
        <f t="shared" si="37"/>
        <v>0</v>
      </c>
      <c r="CC51" s="25">
        <f t="shared" si="38"/>
        <v>0</v>
      </c>
    </row>
    <row r="52" spans="1:82" s="15" customFormat="1" ht="10.5" x14ac:dyDescent="0.15">
      <c r="A52" s="260" t="s">
        <v>76</v>
      </c>
      <c r="B52" s="261"/>
      <c r="C52" s="16">
        <f t="shared" si="39"/>
        <v>0</v>
      </c>
      <c r="D52" s="121"/>
      <c r="E52" s="122"/>
      <c r="F52" s="122"/>
      <c r="G52" s="123"/>
      <c r="H52" s="117"/>
      <c r="I52" s="118"/>
      <c r="J52" s="119"/>
      <c r="K52" s="119"/>
      <c r="L52" s="119"/>
      <c r="M52" s="119"/>
      <c r="N52" s="15" t="str">
        <f t="shared" si="40"/>
        <v/>
      </c>
      <c r="BQ52" s="23" t="str">
        <f t="shared" si="41"/>
        <v/>
      </c>
      <c r="BR52" s="23" t="str">
        <f t="shared" si="42"/>
        <v/>
      </c>
      <c r="BS52" s="23" t="str">
        <f t="shared" si="43"/>
        <v/>
      </c>
      <c r="BT52" s="23" t="str">
        <f t="shared" si="44"/>
        <v/>
      </c>
      <c r="BZ52" s="25">
        <f t="shared" si="35"/>
        <v>0</v>
      </c>
      <c r="CA52" s="25">
        <f t="shared" si="36"/>
        <v>0</v>
      </c>
      <c r="CB52" s="25">
        <f t="shared" si="37"/>
        <v>0</v>
      </c>
      <c r="CC52" s="25">
        <f t="shared" si="38"/>
        <v>0</v>
      </c>
    </row>
    <row r="53" spans="1:82" s="15" customFormat="1" ht="10.5" x14ac:dyDescent="0.15">
      <c r="A53" s="279" t="s">
        <v>77</v>
      </c>
      <c r="B53" s="280"/>
      <c r="C53" s="16">
        <f t="shared" si="39"/>
        <v>0</v>
      </c>
      <c r="D53" s="121"/>
      <c r="E53" s="124"/>
      <c r="F53" s="122"/>
      <c r="G53" s="125"/>
      <c r="H53" s="126"/>
      <c r="I53" s="127"/>
      <c r="J53" s="99"/>
      <c r="K53" s="99"/>
      <c r="L53" s="99"/>
      <c r="M53" s="99"/>
      <c r="N53" s="15" t="str">
        <f t="shared" si="40"/>
        <v/>
      </c>
      <c r="BQ53" s="23" t="str">
        <f t="shared" si="41"/>
        <v/>
      </c>
      <c r="BR53" s="23" t="str">
        <f t="shared" si="42"/>
        <v/>
      </c>
      <c r="BS53" s="23" t="str">
        <f t="shared" si="43"/>
        <v/>
      </c>
      <c r="BT53" s="23" t="str">
        <f t="shared" si="44"/>
        <v/>
      </c>
      <c r="BZ53" s="25">
        <f t="shared" si="35"/>
        <v>0</v>
      </c>
      <c r="CA53" s="25">
        <f t="shared" si="36"/>
        <v>0</v>
      </c>
      <c r="CB53" s="25">
        <f t="shared" si="37"/>
        <v>0</v>
      </c>
      <c r="CC53" s="25">
        <f t="shared" si="38"/>
        <v>0</v>
      </c>
    </row>
    <row r="54" spans="1:82" s="15" customFormat="1" ht="10.5" x14ac:dyDescent="0.15">
      <c r="A54" s="281" t="s">
        <v>78</v>
      </c>
      <c r="B54" s="128" t="s">
        <v>79</v>
      </c>
      <c r="C54" s="129">
        <f t="shared" si="39"/>
        <v>61</v>
      </c>
      <c r="D54" s="114">
        <v>61</v>
      </c>
      <c r="E54" s="115"/>
      <c r="F54" s="115"/>
      <c r="G54" s="116"/>
      <c r="H54" s="130">
        <v>0</v>
      </c>
      <c r="I54" s="131">
        <v>0</v>
      </c>
      <c r="J54" s="132">
        <v>0</v>
      </c>
      <c r="K54" s="132">
        <v>0</v>
      </c>
      <c r="L54" s="132">
        <v>0</v>
      </c>
      <c r="M54" s="132">
        <v>0</v>
      </c>
      <c r="N54" s="15" t="str">
        <f t="shared" si="40"/>
        <v/>
      </c>
      <c r="BQ54" s="23" t="str">
        <f t="shared" si="41"/>
        <v/>
      </c>
      <c r="BR54" s="23" t="str">
        <f t="shared" si="42"/>
        <v/>
      </c>
      <c r="BS54" s="23" t="str">
        <f t="shared" si="43"/>
        <v/>
      </c>
      <c r="BT54" s="23" t="str">
        <f t="shared" si="44"/>
        <v/>
      </c>
      <c r="BZ54" s="25">
        <f t="shared" si="35"/>
        <v>0</v>
      </c>
      <c r="CA54" s="25">
        <f t="shared" si="36"/>
        <v>0</v>
      </c>
      <c r="CB54" s="25">
        <f t="shared" si="37"/>
        <v>0</v>
      </c>
      <c r="CC54" s="25">
        <f t="shared" si="38"/>
        <v>0</v>
      </c>
    </row>
    <row r="55" spans="1:82" s="15" customFormat="1" ht="10.5" x14ac:dyDescent="0.15">
      <c r="A55" s="282"/>
      <c r="B55" s="133" t="s">
        <v>80</v>
      </c>
      <c r="C55" s="16">
        <f t="shared" si="39"/>
        <v>0</v>
      </c>
      <c r="D55" s="121"/>
      <c r="E55" s="122"/>
      <c r="F55" s="122"/>
      <c r="G55" s="123"/>
      <c r="H55" s="130"/>
      <c r="I55" s="131"/>
      <c r="J55" s="132"/>
      <c r="K55" s="132"/>
      <c r="L55" s="132"/>
      <c r="M55" s="132"/>
      <c r="N55" s="15" t="str">
        <f t="shared" si="40"/>
        <v/>
      </c>
      <c r="BQ55" s="23" t="str">
        <f t="shared" si="41"/>
        <v/>
      </c>
      <c r="BR55" s="23" t="str">
        <f t="shared" si="42"/>
        <v/>
      </c>
      <c r="BS55" s="23" t="str">
        <f t="shared" si="43"/>
        <v/>
      </c>
      <c r="BT55" s="23" t="str">
        <f t="shared" si="44"/>
        <v/>
      </c>
      <c r="BZ55" s="25">
        <f t="shared" si="35"/>
        <v>0</v>
      </c>
      <c r="CA55" s="25">
        <f t="shared" si="36"/>
        <v>0</v>
      </c>
      <c r="CB55" s="25">
        <f t="shared" si="37"/>
        <v>0</v>
      </c>
      <c r="CC55" s="25">
        <f t="shared" si="38"/>
        <v>0</v>
      </c>
    </row>
    <row r="56" spans="1:82" s="15" customFormat="1" ht="10.5" x14ac:dyDescent="0.15">
      <c r="A56" s="283"/>
      <c r="B56" s="134" t="s">
        <v>81</v>
      </c>
      <c r="C56" s="34">
        <f t="shared" si="39"/>
        <v>0</v>
      </c>
      <c r="D56" s="135"/>
      <c r="E56" s="136"/>
      <c r="F56" s="136"/>
      <c r="G56" s="137"/>
      <c r="H56" s="117"/>
      <c r="I56" s="118"/>
      <c r="J56" s="119"/>
      <c r="K56" s="119"/>
      <c r="L56" s="119"/>
      <c r="M56" s="119"/>
      <c r="N56" s="15" t="str">
        <f t="shared" si="40"/>
        <v/>
      </c>
      <c r="BQ56" s="23" t="str">
        <f t="shared" si="41"/>
        <v/>
      </c>
      <c r="BR56" s="23" t="str">
        <f t="shared" si="42"/>
        <v/>
      </c>
      <c r="BS56" s="23" t="str">
        <f t="shared" si="43"/>
        <v/>
      </c>
      <c r="BT56" s="23" t="str">
        <f t="shared" si="44"/>
        <v/>
      </c>
      <c r="BZ56" s="25">
        <f t="shared" si="35"/>
        <v>0</v>
      </c>
      <c r="CA56" s="25">
        <f t="shared" si="36"/>
        <v>0</v>
      </c>
      <c r="CB56" s="25">
        <f t="shared" si="37"/>
        <v>0</v>
      </c>
      <c r="CC56" s="25">
        <f t="shared" si="38"/>
        <v>0</v>
      </c>
    </row>
    <row r="57" spans="1:82" s="15" customFormat="1" ht="10.5" x14ac:dyDescent="0.15">
      <c r="A57" s="265" t="s">
        <v>82</v>
      </c>
      <c r="B57" s="266"/>
      <c r="C57" s="129">
        <f>SUM(D57:G57)</f>
        <v>0</v>
      </c>
      <c r="D57" s="114"/>
      <c r="E57" s="115"/>
      <c r="F57" s="115"/>
      <c r="G57" s="138"/>
      <c r="H57" s="139"/>
      <c r="I57" s="140"/>
      <c r="J57" s="141"/>
      <c r="K57" s="141"/>
      <c r="L57" s="141"/>
      <c r="M57" s="141"/>
      <c r="N57" s="15" t="str">
        <f t="shared" si="40"/>
        <v/>
      </c>
      <c r="BQ57" s="23" t="str">
        <f t="shared" si="41"/>
        <v/>
      </c>
      <c r="BR57" s="23" t="str">
        <f t="shared" si="42"/>
        <v/>
      </c>
      <c r="BS57" s="23" t="str">
        <f t="shared" si="43"/>
        <v/>
      </c>
      <c r="BT57" s="23" t="str">
        <f t="shared" si="44"/>
        <v/>
      </c>
      <c r="BZ57" s="25">
        <f t="shared" si="35"/>
        <v>0</v>
      </c>
      <c r="CA57" s="25">
        <f t="shared" si="36"/>
        <v>0</v>
      </c>
      <c r="CB57" s="25">
        <f t="shared" si="37"/>
        <v>0</v>
      </c>
      <c r="CC57" s="25">
        <f t="shared" si="38"/>
        <v>0</v>
      </c>
    </row>
    <row r="58" spans="1:82" s="15" customFormat="1" ht="10.5" x14ac:dyDescent="0.15">
      <c r="A58" s="273" t="s">
        <v>83</v>
      </c>
      <c r="B58" s="271"/>
      <c r="C58" s="34">
        <f>SUM(D58:G58)</f>
        <v>16</v>
      </c>
      <c r="D58" s="135">
        <v>16</v>
      </c>
      <c r="E58" s="136">
        <v>0</v>
      </c>
      <c r="F58" s="136">
        <v>0</v>
      </c>
      <c r="G58" s="142">
        <v>0</v>
      </c>
      <c r="H58" s="126">
        <v>0</v>
      </c>
      <c r="I58" s="127">
        <v>0</v>
      </c>
      <c r="J58" s="99">
        <v>0</v>
      </c>
      <c r="K58" s="99">
        <v>0</v>
      </c>
      <c r="L58" s="99">
        <v>0</v>
      </c>
      <c r="M58" s="99">
        <v>0</v>
      </c>
      <c r="N58" s="15" t="str">
        <f t="shared" si="40"/>
        <v/>
      </c>
      <c r="BQ58" s="23" t="str">
        <f t="shared" si="41"/>
        <v/>
      </c>
      <c r="BR58" s="23" t="str">
        <f t="shared" si="42"/>
        <v/>
      </c>
      <c r="BS58" s="23" t="str">
        <f t="shared" si="43"/>
        <v/>
      </c>
      <c r="BT58" s="23" t="str">
        <f t="shared" si="44"/>
        <v/>
      </c>
      <c r="BZ58" s="25">
        <f t="shared" si="35"/>
        <v>0</v>
      </c>
      <c r="CA58" s="25">
        <f t="shared" si="36"/>
        <v>0</v>
      </c>
      <c r="CB58" s="25">
        <f t="shared" si="37"/>
        <v>0</v>
      </c>
      <c r="CC58" s="25">
        <f t="shared" si="38"/>
        <v>0</v>
      </c>
    </row>
    <row r="59" spans="1:82" s="15" customFormat="1" ht="10.5" x14ac:dyDescent="0.15">
      <c r="A59" s="277" t="s">
        <v>4</v>
      </c>
      <c r="B59" s="278"/>
      <c r="C59" s="65">
        <f>SUM(C54:C58)+C50</f>
        <v>77</v>
      </c>
      <c r="D59" s="143">
        <f t="shared" ref="D59:M59" si="45">SUM(D54:D58)+D50</f>
        <v>77</v>
      </c>
      <c r="E59" s="67">
        <f t="shared" si="45"/>
        <v>0</v>
      </c>
      <c r="F59" s="67">
        <f t="shared" si="45"/>
        <v>0</v>
      </c>
      <c r="G59" s="67">
        <f t="shared" si="45"/>
        <v>0</v>
      </c>
      <c r="H59" s="144">
        <f t="shared" si="45"/>
        <v>0</v>
      </c>
      <c r="I59" s="66">
        <f t="shared" si="45"/>
        <v>0</v>
      </c>
      <c r="J59" s="144">
        <f t="shared" si="45"/>
        <v>0</v>
      </c>
      <c r="K59" s="65">
        <f t="shared" si="45"/>
        <v>0</v>
      </c>
      <c r="L59" s="65">
        <f t="shared" si="45"/>
        <v>0</v>
      </c>
      <c r="M59" s="65">
        <f t="shared" si="45"/>
        <v>0</v>
      </c>
    </row>
    <row r="60" spans="1:82" s="145" customFormat="1" ht="10.5" x14ac:dyDescent="0.15">
      <c r="A60" s="145" t="s">
        <v>84</v>
      </c>
    </row>
    <row r="61" spans="1:82" s="5" customFormat="1" ht="11.25" x14ac:dyDescent="0.15">
      <c r="A61" s="3" t="s">
        <v>85</v>
      </c>
    </row>
    <row r="62" spans="1:82" s="5" customFormat="1" ht="11.25" customHeight="1" x14ac:dyDescent="0.15">
      <c r="A62" s="287" t="s">
        <v>86</v>
      </c>
      <c r="B62" s="289"/>
      <c r="C62" s="291" t="s">
        <v>87</v>
      </c>
      <c r="D62" s="291"/>
      <c r="E62" s="291"/>
      <c r="F62" s="291"/>
      <c r="G62" s="291"/>
      <c r="H62" s="291"/>
      <c r="I62" s="291"/>
      <c r="J62" s="291"/>
      <c r="K62" s="291"/>
      <c r="L62" s="291"/>
      <c r="M62" s="291"/>
      <c r="N62" s="291"/>
      <c r="O62" s="291"/>
      <c r="P62" s="292"/>
      <c r="Q62" s="297" t="s">
        <v>15</v>
      </c>
      <c r="R62" s="293" t="s">
        <v>16</v>
      </c>
      <c r="S62" s="293" t="s">
        <v>57</v>
      </c>
      <c r="T62" s="293" t="s">
        <v>88</v>
      </c>
      <c r="U62" s="295" t="s">
        <v>89</v>
      </c>
    </row>
    <row r="63" spans="1:82" s="15" customFormat="1" ht="21" x14ac:dyDescent="0.15">
      <c r="A63" s="288"/>
      <c r="B63" s="290"/>
      <c r="C63" s="14" t="s">
        <v>90</v>
      </c>
      <c r="D63" s="6" t="s">
        <v>4</v>
      </c>
      <c r="E63" s="41" t="s">
        <v>91</v>
      </c>
      <c r="F63" s="8" t="s">
        <v>92</v>
      </c>
      <c r="G63" s="8" t="s">
        <v>93</v>
      </c>
      <c r="H63" s="8" t="s">
        <v>94</v>
      </c>
      <c r="I63" s="8" t="s">
        <v>95</v>
      </c>
      <c r="J63" s="8" t="s">
        <v>96</v>
      </c>
      <c r="K63" s="8" t="s">
        <v>97</v>
      </c>
      <c r="L63" s="8" t="s">
        <v>98</v>
      </c>
      <c r="M63" s="8" t="s">
        <v>99</v>
      </c>
      <c r="N63" s="8" t="s">
        <v>100</v>
      </c>
      <c r="O63" s="8" t="s">
        <v>101</v>
      </c>
      <c r="P63" s="146" t="s">
        <v>102</v>
      </c>
      <c r="Q63" s="298"/>
      <c r="R63" s="294"/>
      <c r="S63" s="294"/>
      <c r="T63" s="294"/>
      <c r="U63" s="296"/>
    </row>
    <row r="64" spans="1:82" s="15" customFormat="1" ht="10.5" x14ac:dyDescent="0.15">
      <c r="A64" s="265" t="s">
        <v>103</v>
      </c>
      <c r="B64" s="266"/>
      <c r="C64" s="147">
        <v>291</v>
      </c>
      <c r="D64" s="148">
        <f t="shared" ref="D64:D69" si="46">SUM(E64:P64)</f>
        <v>291</v>
      </c>
      <c r="E64" s="114">
        <v>291</v>
      </c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38"/>
      <c r="Q64" s="48">
        <v>0</v>
      </c>
      <c r="R64" s="46">
        <v>0</v>
      </c>
      <c r="S64" s="46">
        <v>0</v>
      </c>
      <c r="T64" s="46">
        <v>0</v>
      </c>
      <c r="U64" s="49">
        <v>0</v>
      </c>
      <c r="V64" s="15" t="str">
        <f>BQ64&amp;BR64&amp;BS64&amp;BT64&amp;BU64</f>
        <v/>
      </c>
      <c r="BQ64" s="23" t="str">
        <f>IF(AND($D64&gt;0,Q64="")," * No olvide digitar la variable Pueblos originarios. Digite Cero si no tiene.",IF(Q64&gt;$D64," * La variable Pueblos originarios No puede ser mayor al Total.",""))</f>
        <v/>
      </c>
      <c r="BR64" s="23" t="str">
        <f>IF(AND($D64&gt;0,R64="")," * No olvide digitar la variable Migrantes. Digite Cero si no tiene.",IF(R64&gt;$D64," * La variable Migrantes No puede ser mayor al Total.",""))</f>
        <v/>
      </c>
      <c r="BS64" s="23" t="str">
        <f>IF(AND($D64&gt;0,S64="")," * No olvide digitar la variable Población en ECICEP. Digite Cero si no tiene.",IF(S64&gt;$D64," * La variable Población en ECICEP No puede ser mayor al Total.",""))</f>
        <v/>
      </c>
      <c r="BT64" s="23" t="str">
        <f>IF(AND($D64&gt;0,T64="")," * No olvide digitar la variable Población ELEAM o Institucionalizada. Digite Cero si no tiene.",IF(T64&gt;$D64," * La variable Población ELEAM o Institucionalizada No puede ser mayor al Total.",""))</f>
        <v/>
      </c>
      <c r="BU64" s="23" t="str">
        <f>IF(AND($D64&gt;0,U64="")," * No olvide digitar la variable Atención nutricional a personas con NED. Digite Cero si no tiene.",IF(U64&gt;$D64," * La variable Atención nutricional a personas con NED No puede ser mayor al Total.",""))</f>
        <v/>
      </c>
      <c r="BZ64" s="25">
        <f>IF(AND($D64&gt;0,Q64=""),1,IF(Q64&gt;$D64,1,0))</f>
        <v>0</v>
      </c>
      <c r="CA64" s="25">
        <f>IF(AND($D64&gt;0,R64=""),1,IF(R64&gt;$D64,1,0))</f>
        <v>0</v>
      </c>
      <c r="CB64" s="25">
        <f>IF(AND($D64&gt;0,S64=""),1,IF(S64&gt;$D64,1,0))</f>
        <v>0</v>
      </c>
      <c r="CC64" s="25">
        <f>IF(AND($D64&gt;0,T64=""),1,IF(T64&gt;$D64,1,0))</f>
        <v>0</v>
      </c>
      <c r="CD64" s="25">
        <f>IF(AND($D64&gt;0,U64=""),1,IF(U64&gt;$D64,1,0))</f>
        <v>0</v>
      </c>
    </row>
    <row r="65" spans="1:82" s="15" customFormat="1" ht="10.5" x14ac:dyDescent="0.15">
      <c r="A65" s="279" t="s">
        <v>104</v>
      </c>
      <c r="B65" s="280"/>
      <c r="C65" s="149">
        <v>281</v>
      </c>
      <c r="D65" s="150">
        <f t="shared" si="46"/>
        <v>281</v>
      </c>
      <c r="E65" s="135">
        <v>281</v>
      </c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42"/>
      <c r="Q65" s="63">
        <v>0</v>
      </c>
      <c r="R65" s="62">
        <v>0</v>
      </c>
      <c r="S65" s="62">
        <v>0</v>
      </c>
      <c r="T65" s="62">
        <v>0</v>
      </c>
      <c r="U65" s="151">
        <v>0</v>
      </c>
      <c r="V65" s="15" t="str">
        <f>BQ65&amp;BR65</f>
        <v/>
      </c>
      <c r="BQ65" s="23" t="str">
        <f>IF(AND(D65&gt;0,Q65="")," * No olvide digitar la variable Pueblos originarios. Digite Cero si no tiene.",IF(Q65&gt;D65," * La variable Pueblos originarios No puede ser mayor al Total.",""))</f>
        <v/>
      </c>
      <c r="BR65" s="23" t="str">
        <f>IF(AND(D65&gt;0,R65="")," * No olvide digitar la variable Migrantes. Digite Cero si no tiene.",IF(R65&gt;D65," * La variable Migrantes No puede ser mayor al Total.",""))</f>
        <v/>
      </c>
      <c r="BS65" s="23" t="str">
        <f t="shared" ref="BS65:BS69" si="47">IF(AND($D65&gt;0,S65="")," * No olvide digitar la variable Población en ECICEP. Digite Cero si no tiene.",IF(S65&gt;$D65," * La variable Población en ECICEP No puede ser mayor al Total.",""))</f>
        <v/>
      </c>
      <c r="BT65" s="23" t="str">
        <f t="shared" ref="BT65:BT69" si="48">IF(AND($D65&gt;0,T65="")," * No olvide digitar la variable Población ELEAM o Institucionalizada. Digite Cero si no tiene.",IF(T65&gt;$D65," * La variable Población ELEAM o Institucionalizada No puede ser mayor al Total.",""))</f>
        <v/>
      </c>
      <c r="BU65" s="23" t="str">
        <f t="shared" ref="BU65:BU69" si="49">IF(AND($D65&gt;0,U65="")," * No olvide digitar la variable Atención nutricional a personas con NED. Digite Cero si no tiene.",IF(U65&gt;$D65," * La variable Atención nutricional a personas con NED No puede ser mayor al Total.",""))</f>
        <v/>
      </c>
      <c r="BZ65" s="25">
        <f>IF(AND(D65&gt;0,Q65=""),1,IF(Q65&gt;D65,1,0))</f>
        <v>0</v>
      </c>
      <c r="CA65" s="25">
        <f>IF(AND(D65&gt;0,R65=""),1,IF(R65&gt;D65,1,0))</f>
        <v>0</v>
      </c>
      <c r="CB65" s="25">
        <f t="shared" ref="CB65:CD69" si="50">IF(AND($D65&gt;0,S65=""),1,IF(S65&gt;$D65,1,0))</f>
        <v>0</v>
      </c>
      <c r="CC65" s="25">
        <f t="shared" si="50"/>
        <v>0</v>
      </c>
      <c r="CD65" s="25">
        <f t="shared" si="50"/>
        <v>0</v>
      </c>
    </row>
    <row r="66" spans="1:82" s="15" customFormat="1" ht="10.5" x14ac:dyDescent="0.15">
      <c r="A66" s="274" t="s">
        <v>105</v>
      </c>
      <c r="B66" s="43" t="s">
        <v>106</v>
      </c>
      <c r="C66" s="147">
        <v>27</v>
      </c>
      <c r="D66" s="148">
        <f t="shared" si="46"/>
        <v>27</v>
      </c>
      <c r="E66" s="152">
        <v>27</v>
      </c>
      <c r="F66" s="153"/>
      <c r="G66" s="153"/>
      <c r="H66" s="153"/>
      <c r="I66" s="153"/>
      <c r="J66" s="153"/>
      <c r="K66" s="153"/>
      <c r="L66" s="153"/>
      <c r="M66" s="153"/>
      <c r="N66" s="153"/>
      <c r="O66" s="153"/>
      <c r="P66" s="154"/>
      <c r="Q66" s="79">
        <v>0</v>
      </c>
      <c r="R66" s="75">
        <v>0</v>
      </c>
      <c r="S66" s="75">
        <v>0</v>
      </c>
      <c r="T66" s="75">
        <v>0</v>
      </c>
      <c r="U66" s="155">
        <v>0</v>
      </c>
      <c r="V66" s="15" t="str">
        <f>BQ66&amp;BR66</f>
        <v/>
      </c>
      <c r="BQ66" s="23" t="str">
        <f>IF(AND(D66&gt;0,Q66="")," * No olvide digitar la variable Pueblos originarios. Digite Cero si no tiene.",IF(Q66&gt;D66," * La variable Pueblos originarios No puede ser mayor al Total.",""))</f>
        <v/>
      </c>
      <c r="BR66" s="23" t="str">
        <f>IF(AND(D66&gt;0,R66="")," * No olvide digitar la variable Migrantes. Digite Cero si no tiene.",IF(R66&gt;D66," * La variable Migrantes No puede ser mayor al Total.",""))</f>
        <v/>
      </c>
      <c r="BS66" s="23" t="str">
        <f t="shared" si="47"/>
        <v/>
      </c>
      <c r="BT66" s="23" t="str">
        <f t="shared" si="48"/>
        <v/>
      </c>
      <c r="BU66" s="23" t="str">
        <f t="shared" si="49"/>
        <v/>
      </c>
      <c r="BZ66" s="25">
        <f>IF(AND(D66&gt;0,Q66=""),1,IF(Q66&gt;D66,1,0))</f>
        <v>0</v>
      </c>
      <c r="CA66" s="25">
        <f>IF(AND(D66&gt;0,R66=""),1,IF(R66&gt;D66,1,0))</f>
        <v>0</v>
      </c>
      <c r="CB66" s="25">
        <f t="shared" si="50"/>
        <v>0</v>
      </c>
      <c r="CC66" s="25">
        <f t="shared" si="50"/>
        <v>0</v>
      </c>
      <c r="CD66" s="25">
        <f t="shared" si="50"/>
        <v>0</v>
      </c>
    </row>
    <row r="67" spans="1:82" s="15" customFormat="1" ht="10.5" x14ac:dyDescent="0.15">
      <c r="A67" s="275"/>
      <c r="B67" s="134" t="s">
        <v>107</v>
      </c>
      <c r="C67" s="156">
        <v>381</v>
      </c>
      <c r="D67" s="157">
        <f t="shared" si="46"/>
        <v>381</v>
      </c>
      <c r="E67" s="135">
        <v>381</v>
      </c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42"/>
      <c r="Q67" s="63">
        <v>0</v>
      </c>
      <c r="R67" s="62">
        <v>0</v>
      </c>
      <c r="S67" s="62">
        <v>0</v>
      </c>
      <c r="T67" s="62">
        <v>0</v>
      </c>
      <c r="U67" s="151">
        <v>0</v>
      </c>
      <c r="V67" s="15" t="str">
        <f>BQ67&amp;BR67</f>
        <v/>
      </c>
      <c r="BQ67" s="23" t="str">
        <f>IF(AND(D67&gt;0,Q67="")," * No olvide digitar la variable Pueblos originarios. Digite Cero si no tiene.",IF(Q67&gt;D67," * La variable Pueblos originarios No puede ser mayor al Total.",""))</f>
        <v/>
      </c>
      <c r="BR67" s="23" t="str">
        <f>IF(AND(D67&gt;0,R67="")," * No olvide digitar la variable Migrantes. Digite Cero si no tiene.",IF(R67&gt;D67," * La variable Migrantes No puede ser mayor al Total.",""))</f>
        <v/>
      </c>
      <c r="BS67" s="23" t="str">
        <f t="shared" si="47"/>
        <v/>
      </c>
      <c r="BT67" s="23" t="str">
        <f t="shared" si="48"/>
        <v/>
      </c>
      <c r="BU67" s="23" t="str">
        <f t="shared" si="49"/>
        <v/>
      </c>
      <c r="BZ67" s="25">
        <f>IF(AND(D67&gt;0,Q67=""),1,IF(Q67&gt;D67,1,0))</f>
        <v>0</v>
      </c>
      <c r="CA67" s="25">
        <f>IF(AND(D67&gt;0,R67=""),1,IF(R67&gt;D67,1,0))</f>
        <v>0</v>
      </c>
      <c r="CB67" s="25">
        <f t="shared" si="50"/>
        <v>0</v>
      </c>
      <c r="CC67" s="25">
        <f t="shared" si="50"/>
        <v>0</v>
      </c>
      <c r="CD67" s="25">
        <f t="shared" si="50"/>
        <v>0</v>
      </c>
    </row>
    <row r="68" spans="1:82" s="15" customFormat="1" ht="10.5" x14ac:dyDescent="0.15">
      <c r="A68" s="275"/>
      <c r="B68" s="158" t="s">
        <v>108</v>
      </c>
      <c r="C68" s="159">
        <v>0</v>
      </c>
      <c r="D68" s="160">
        <f t="shared" si="46"/>
        <v>0</v>
      </c>
      <c r="E68" s="152">
        <v>0</v>
      </c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154"/>
      <c r="Q68" s="79"/>
      <c r="R68" s="75"/>
      <c r="S68" s="75"/>
      <c r="T68" s="75"/>
      <c r="U68" s="155"/>
      <c r="V68" s="15" t="str">
        <f>BQ68&amp;BR68</f>
        <v/>
      </c>
      <c r="BQ68" s="23" t="str">
        <f>IF(AND(D68&gt;0,Q68="")," * No olvide digitar la variable Pueblos originarios. Digite Cero si no tiene.",IF(Q68&gt;D68," * La variable Pueblos originarios No puede ser mayor al Total.",""))</f>
        <v/>
      </c>
      <c r="BR68" s="23" t="str">
        <f>IF(AND(D68&gt;0,R68="")," * No olvide digitar la variable Migrantes. Digite Cero si no tiene.",IF(R68&gt;D68," * La variable Migrantes No puede ser mayor al Total.",""))</f>
        <v/>
      </c>
      <c r="BS68" s="23" t="str">
        <f t="shared" si="47"/>
        <v/>
      </c>
      <c r="BT68" s="23" t="str">
        <f t="shared" si="48"/>
        <v/>
      </c>
      <c r="BU68" s="23" t="str">
        <f t="shared" si="49"/>
        <v/>
      </c>
      <c r="BZ68" s="25">
        <f>IF(AND(D68&gt;0,Q68=""),1,IF(Q68&gt;D68,1,0))</f>
        <v>0</v>
      </c>
      <c r="CA68" s="25">
        <f>IF(AND(D68&gt;0,R68=""),1,IF(R68&gt;D68,1,0))</f>
        <v>0</v>
      </c>
      <c r="CB68" s="25">
        <f t="shared" si="50"/>
        <v>0</v>
      </c>
      <c r="CC68" s="25">
        <f t="shared" si="50"/>
        <v>0</v>
      </c>
      <c r="CD68" s="25">
        <f t="shared" si="50"/>
        <v>0</v>
      </c>
    </row>
    <row r="69" spans="1:82" s="15" customFormat="1" ht="10.5" x14ac:dyDescent="0.15">
      <c r="A69" s="276"/>
      <c r="B69" s="161" t="s">
        <v>109</v>
      </c>
      <c r="C69" s="162">
        <v>0</v>
      </c>
      <c r="D69" s="150">
        <f t="shared" si="46"/>
        <v>0</v>
      </c>
      <c r="E69" s="163">
        <v>0</v>
      </c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5"/>
      <c r="Q69" s="98"/>
      <c r="R69" s="60"/>
      <c r="S69" s="60"/>
      <c r="T69" s="60"/>
      <c r="U69" s="64"/>
      <c r="V69" s="15" t="str">
        <f>BQ69&amp;BR69</f>
        <v/>
      </c>
      <c r="BQ69" s="23" t="str">
        <f>IF(AND(D69&gt;0,Q69="")," * No olvide digitar la variable Pueblos originarios. Digite Cero si no tiene.",IF(Q69&gt;D69," * La variable Pueblos originarios No puede ser mayor al Total.",""))</f>
        <v/>
      </c>
      <c r="BR69" s="23" t="str">
        <f>IF(AND(D69&gt;0,R69="")," * No olvide digitar la variable Migrantes. Digite Cero si no tiene.",IF(R69&gt;D69," * La variable Migrantes No puede ser mayor al Total.",""))</f>
        <v/>
      </c>
      <c r="BS69" s="23" t="str">
        <f t="shared" si="47"/>
        <v/>
      </c>
      <c r="BT69" s="23" t="str">
        <f t="shared" si="48"/>
        <v/>
      </c>
      <c r="BU69" s="23" t="str">
        <f t="shared" si="49"/>
        <v/>
      </c>
      <c r="BZ69" s="25">
        <f>IF(AND(D69&gt;0,Q69=""),1,IF(Q69&gt;D69,1,0))</f>
        <v>0</v>
      </c>
      <c r="CA69" s="25">
        <f>IF(AND(D69&gt;0,R69=""),1,IF(R69&gt;D69,1,0))</f>
        <v>0</v>
      </c>
      <c r="CB69" s="25">
        <f t="shared" si="50"/>
        <v>0</v>
      </c>
      <c r="CC69" s="25">
        <f t="shared" si="50"/>
        <v>0</v>
      </c>
      <c r="CD69" s="25">
        <f t="shared" si="50"/>
        <v>0</v>
      </c>
    </row>
    <row r="70" spans="1:82" s="5" customFormat="1" ht="11.25" x14ac:dyDescent="0.15">
      <c r="A70" s="166" t="s">
        <v>110</v>
      </c>
    </row>
    <row r="71" spans="1:82" s="15" customFormat="1" ht="10.5" x14ac:dyDescent="0.15">
      <c r="A71" s="287" t="s">
        <v>111</v>
      </c>
      <c r="B71" s="289"/>
      <c r="C71" s="308" t="s">
        <v>112</v>
      </c>
      <c r="D71" s="308"/>
      <c r="E71" s="308"/>
      <c r="F71" s="308"/>
      <c r="G71" s="309"/>
      <c r="H71" s="284" t="s">
        <v>113</v>
      </c>
      <c r="I71" s="285"/>
    </row>
    <row r="72" spans="1:82" s="15" customFormat="1" ht="10.5" customHeight="1" x14ac:dyDescent="0.15">
      <c r="A72" s="306"/>
      <c r="B72" s="307"/>
      <c r="C72" s="287" t="s">
        <v>4</v>
      </c>
      <c r="D72" s="263" t="s">
        <v>114</v>
      </c>
      <c r="E72" s="264"/>
      <c r="F72" s="267"/>
      <c r="G72" s="299" t="s">
        <v>115</v>
      </c>
      <c r="H72" s="286"/>
      <c r="I72" s="285"/>
    </row>
    <row r="73" spans="1:82" s="15" customFormat="1" ht="21" x14ac:dyDescent="0.15">
      <c r="A73" s="288"/>
      <c r="B73" s="290"/>
      <c r="C73" s="288"/>
      <c r="D73" s="41" t="s">
        <v>116</v>
      </c>
      <c r="E73" s="8" t="s">
        <v>117</v>
      </c>
      <c r="F73" s="42" t="s">
        <v>102</v>
      </c>
      <c r="G73" s="300"/>
      <c r="H73" s="14" t="s">
        <v>118</v>
      </c>
      <c r="I73" s="6" t="s">
        <v>115</v>
      </c>
    </row>
    <row r="74" spans="1:82" s="15" customFormat="1" ht="10.5" x14ac:dyDescent="0.15">
      <c r="A74" s="301" t="s">
        <v>119</v>
      </c>
      <c r="B74" s="302"/>
      <c r="C74" s="113">
        <f t="shared" ref="C74:C81" si="51">SUM(D74:F74)+H74</f>
        <v>0</v>
      </c>
      <c r="D74" s="167"/>
      <c r="E74" s="168"/>
      <c r="F74" s="169"/>
      <c r="G74" s="170"/>
      <c r="H74" s="171"/>
      <c r="I74" s="172"/>
    </row>
    <row r="75" spans="1:82" s="15" customFormat="1" ht="10.5" x14ac:dyDescent="0.15">
      <c r="A75" s="303" t="s">
        <v>120</v>
      </c>
      <c r="B75" s="304"/>
      <c r="C75" s="120">
        <f t="shared" si="51"/>
        <v>0</v>
      </c>
      <c r="D75" s="173"/>
      <c r="E75" s="20"/>
      <c r="F75" s="174"/>
      <c r="G75" s="175"/>
      <c r="H75" s="176"/>
      <c r="I75" s="177"/>
    </row>
    <row r="76" spans="1:82" s="15" customFormat="1" ht="10.5" x14ac:dyDescent="0.15">
      <c r="A76" s="303" t="s">
        <v>121</v>
      </c>
      <c r="B76" s="304"/>
      <c r="C76" s="120">
        <f t="shared" si="51"/>
        <v>0</v>
      </c>
      <c r="D76" s="173"/>
      <c r="E76" s="20"/>
      <c r="F76" s="174"/>
      <c r="G76" s="175"/>
      <c r="H76" s="176"/>
      <c r="I76" s="177"/>
    </row>
    <row r="77" spans="1:82" s="15" customFormat="1" ht="10.5" x14ac:dyDescent="0.15">
      <c r="A77" s="305" t="s">
        <v>65</v>
      </c>
      <c r="B77" s="304"/>
      <c r="C77" s="120">
        <f t="shared" si="51"/>
        <v>0</v>
      </c>
      <c r="D77" s="173"/>
      <c r="E77" s="20"/>
      <c r="F77" s="174"/>
      <c r="G77" s="175"/>
      <c r="H77" s="176"/>
      <c r="I77" s="177"/>
    </row>
    <row r="78" spans="1:82" s="15" customFormat="1" ht="10.5" x14ac:dyDescent="0.15">
      <c r="A78" s="305" t="s">
        <v>66</v>
      </c>
      <c r="B78" s="304"/>
      <c r="C78" s="120">
        <f t="shared" si="51"/>
        <v>0</v>
      </c>
      <c r="D78" s="173"/>
      <c r="E78" s="20"/>
      <c r="F78" s="174"/>
      <c r="G78" s="175"/>
      <c r="H78" s="176"/>
      <c r="I78" s="177"/>
    </row>
    <row r="79" spans="1:82" s="15" customFormat="1" ht="10.5" x14ac:dyDescent="0.15">
      <c r="A79" s="303" t="s">
        <v>122</v>
      </c>
      <c r="B79" s="304"/>
      <c r="C79" s="120">
        <f t="shared" si="51"/>
        <v>0</v>
      </c>
      <c r="D79" s="173"/>
      <c r="E79" s="20"/>
      <c r="F79" s="174"/>
      <c r="G79" s="175"/>
      <c r="H79" s="176"/>
      <c r="I79" s="177"/>
    </row>
    <row r="80" spans="1:82" s="15" customFormat="1" ht="10.5" x14ac:dyDescent="0.15">
      <c r="A80" s="303" t="s">
        <v>123</v>
      </c>
      <c r="B80" s="304"/>
      <c r="C80" s="120">
        <f t="shared" si="51"/>
        <v>0</v>
      </c>
      <c r="D80" s="173"/>
      <c r="E80" s="20"/>
      <c r="F80" s="174"/>
      <c r="G80" s="175"/>
      <c r="H80" s="176"/>
      <c r="I80" s="177"/>
    </row>
    <row r="81" spans="1:78" s="15" customFormat="1" ht="10.5" x14ac:dyDescent="0.15">
      <c r="A81" s="310" t="s">
        <v>68</v>
      </c>
      <c r="B81" s="311"/>
      <c r="C81" s="178">
        <f t="shared" si="51"/>
        <v>0</v>
      </c>
      <c r="D81" s="179"/>
      <c r="E81" s="37"/>
      <c r="F81" s="180"/>
      <c r="G81" s="181"/>
      <c r="H81" s="182"/>
      <c r="I81" s="183"/>
    </row>
    <row r="82" spans="1:78" s="15" customFormat="1" ht="10.5" x14ac:dyDescent="0.15">
      <c r="A82" s="1" t="s">
        <v>124</v>
      </c>
    </row>
    <row r="83" spans="1:78" s="5" customFormat="1" ht="11.25" x14ac:dyDescent="0.15">
      <c r="A83" s="3" t="s">
        <v>125</v>
      </c>
    </row>
    <row r="84" spans="1:78" s="15" customFormat="1" ht="10.5" x14ac:dyDescent="0.15">
      <c r="A84" s="312" t="s">
        <v>126</v>
      </c>
      <c r="B84" s="312" t="s">
        <v>127</v>
      </c>
      <c r="C84" s="263" t="s">
        <v>128</v>
      </c>
      <c r="D84" s="264"/>
      <c r="E84" s="264"/>
      <c r="F84" s="264"/>
      <c r="G84" s="267"/>
    </row>
    <row r="85" spans="1:78" s="15" customFormat="1" ht="10.5" x14ac:dyDescent="0.15">
      <c r="A85" s="313"/>
      <c r="B85" s="313"/>
      <c r="C85" s="41" t="s">
        <v>129</v>
      </c>
      <c r="D85" s="11" t="s">
        <v>121</v>
      </c>
      <c r="E85" s="8" t="s">
        <v>130</v>
      </c>
      <c r="F85" s="8" t="s">
        <v>66</v>
      </c>
      <c r="G85" s="42" t="s">
        <v>122</v>
      </c>
    </row>
    <row r="86" spans="1:78" s="15" customFormat="1" ht="10.5" x14ac:dyDescent="0.15">
      <c r="A86" s="184" t="s">
        <v>131</v>
      </c>
      <c r="B86" s="185">
        <f>SUM(C86:G86)</f>
        <v>0</v>
      </c>
      <c r="C86" s="167"/>
      <c r="D86" s="186"/>
      <c r="E86" s="186"/>
      <c r="F86" s="186"/>
      <c r="G86" s="187"/>
    </row>
    <row r="87" spans="1:78" s="15" customFormat="1" ht="10.5" x14ac:dyDescent="0.15">
      <c r="A87" s="188" t="s">
        <v>80</v>
      </c>
      <c r="B87" s="189">
        <f>SUM(C87:G87)</f>
        <v>0</v>
      </c>
      <c r="C87" s="179"/>
      <c r="D87" s="190"/>
      <c r="E87" s="190"/>
      <c r="F87" s="190"/>
      <c r="G87" s="39"/>
    </row>
    <row r="88" spans="1:78" s="191" customFormat="1" ht="12" x14ac:dyDescent="0.2">
      <c r="A88" s="3" t="s">
        <v>132</v>
      </c>
    </row>
    <row r="89" spans="1:78" s="15" customFormat="1" ht="21" x14ac:dyDescent="0.15">
      <c r="A89" s="192" t="s">
        <v>133</v>
      </c>
      <c r="B89" s="193" t="s">
        <v>134</v>
      </c>
      <c r="C89" s="193" t="s">
        <v>135</v>
      </c>
    </row>
    <row r="90" spans="1:78" s="15" customFormat="1" ht="10.5" x14ac:dyDescent="0.15">
      <c r="A90" s="194" t="s">
        <v>131</v>
      </c>
      <c r="B90" s="195"/>
      <c r="C90" s="195"/>
    </row>
    <row r="91" spans="1:78" s="5" customFormat="1" ht="11.25" x14ac:dyDescent="0.15">
      <c r="A91" s="3" t="s">
        <v>136</v>
      </c>
    </row>
    <row r="92" spans="1:78" s="15" customFormat="1" ht="10.5" x14ac:dyDescent="0.15">
      <c r="A92" s="316" t="s">
        <v>137</v>
      </c>
      <c r="B92" s="316" t="s">
        <v>4</v>
      </c>
      <c r="C92" s="317" t="s">
        <v>138</v>
      </c>
      <c r="D92" s="318"/>
      <c r="E92" s="318"/>
      <c r="F92" s="318"/>
      <c r="G92" s="318"/>
      <c r="H92" s="318"/>
      <c r="I92" s="318"/>
      <c r="J92" s="318"/>
      <c r="K92" s="318"/>
      <c r="L92" s="318"/>
      <c r="M92" s="318"/>
      <c r="N92" s="318"/>
      <c r="O92" s="318"/>
      <c r="P92" s="318"/>
      <c r="Q92" s="318"/>
      <c r="R92" s="318"/>
      <c r="S92" s="318"/>
      <c r="T92" s="319" t="s">
        <v>139</v>
      </c>
      <c r="U92" s="320"/>
    </row>
    <row r="93" spans="1:78" s="15" customFormat="1" ht="10.5" x14ac:dyDescent="0.15">
      <c r="A93" s="316"/>
      <c r="B93" s="316"/>
      <c r="C93" s="323" t="s">
        <v>111</v>
      </c>
      <c r="D93" s="324"/>
      <c r="E93" s="324"/>
      <c r="F93" s="324"/>
      <c r="G93" s="324"/>
      <c r="H93" s="324"/>
      <c r="I93" s="324"/>
      <c r="J93" s="324"/>
      <c r="K93" s="324"/>
      <c r="L93" s="324"/>
      <c r="M93" s="324"/>
      <c r="N93" s="324"/>
      <c r="O93" s="324"/>
      <c r="P93" s="324"/>
      <c r="Q93" s="324"/>
      <c r="R93" s="324"/>
      <c r="S93" s="324"/>
      <c r="T93" s="321"/>
      <c r="U93" s="322"/>
    </row>
    <row r="94" spans="1:78" s="15" customFormat="1" ht="10.5" x14ac:dyDescent="0.15">
      <c r="A94" s="316"/>
      <c r="B94" s="316"/>
      <c r="C94" s="41" t="s">
        <v>129</v>
      </c>
      <c r="D94" s="8" t="s">
        <v>121</v>
      </c>
      <c r="E94" s="8" t="s">
        <v>130</v>
      </c>
      <c r="F94" s="8" t="s">
        <v>66</v>
      </c>
      <c r="G94" s="8" t="s">
        <v>122</v>
      </c>
      <c r="H94" s="8" t="s">
        <v>140</v>
      </c>
      <c r="I94" s="8" t="s">
        <v>141</v>
      </c>
      <c r="J94" s="8" t="s">
        <v>142</v>
      </c>
      <c r="K94" s="8" t="s">
        <v>143</v>
      </c>
      <c r="L94" s="8" t="s">
        <v>144</v>
      </c>
      <c r="M94" s="8" t="s">
        <v>145</v>
      </c>
      <c r="N94" s="8" t="s">
        <v>146</v>
      </c>
      <c r="O94" s="196" t="s">
        <v>147</v>
      </c>
      <c r="P94" s="8" t="s">
        <v>148</v>
      </c>
      <c r="Q94" s="8" t="s">
        <v>149</v>
      </c>
      <c r="R94" s="8" t="s">
        <v>150</v>
      </c>
      <c r="S94" s="42" t="s">
        <v>151</v>
      </c>
      <c r="T94" s="197" t="s">
        <v>152</v>
      </c>
      <c r="U94" s="198" t="s">
        <v>153</v>
      </c>
    </row>
    <row r="95" spans="1:78" s="15" customFormat="1" ht="21" x14ac:dyDescent="0.15">
      <c r="A95" s="199" t="s">
        <v>154</v>
      </c>
      <c r="B95" s="200">
        <f>SUM(C95:S95)</f>
        <v>0</v>
      </c>
      <c r="C95" s="167"/>
      <c r="D95" s="168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68"/>
      <c r="R95" s="168"/>
      <c r="S95" s="169"/>
      <c r="T95" s="167"/>
      <c r="U95" s="187"/>
      <c r="V95" s="15" t="str">
        <f>BQ95&amp;BR95</f>
        <v/>
      </c>
      <c r="BQ95" s="23" t="str">
        <f>IF((T95+U95)&lt;&gt;B95," * El total de Consultas por Sexo debe ser igual al Total de Consultas por grupo de Edad","")</f>
        <v/>
      </c>
      <c r="BZ95" s="25">
        <f t="shared" ref="BZ95:BZ109" si="52">IF((T95+U95)&lt;&gt;B95,1,0)</f>
        <v>0</v>
      </c>
    </row>
    <row r="96" spans="1:78" s="15" customFormat="1" ht="10.5" x14ac:dyDescent="0.15">
      <c r="A96" s="201" t="s">
        <v>155</v>
      </c>
      <c r="B96" s="200">
        <f t="shared" ref="B96:B109" si="53">SUM(C96:S96)</f>
        <v>0</v>
      </c>
      <c r="C96" s="173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174"/>
      <c r="T96" s="173"/>
      <c r="U96" s="22"/>
      <c r="V96" s="15" t="str">
        <f t="shared" ref="V96:V109" si="54">BQ96&amp;BR96</f>
        <v/>
      </c>
      <c r="BQ96" s="23" t="str">
        <f t="shared" ref="BQ96:BQ109" si="55">IF((T96+U96)&lt;&gt;B96," * El total de Consultas por Sexo debe ser igual al Total de Consultas por grupo de Edad","")</f>
        <v/>
      </c>
      <c r="BZ96" s="25">
        <f t="shared" si="52"/>
        <v>0</v>
      </c>
    </row>
    <row r="97" spans="1:78" s="15" customFormat="1" ht="10.5" x14ac:dyDescent="0.15">
      <c r="A97" s="201" t="s">
        <v>156</v>
      </c>
      <c r="B97" s="200">
        <f t="shared" si="53"/>
        <v>0</v>
      </c>
      <c r="C97" s="173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174"/>
      <c r="T97" s="173"/>
      <c r="U97" s="22"/>
      <c r="V97" s="15" t="str">
        <f t="shared" si="54"/>
        <v/>
      </c>
      <c r="BQ97" s="23" t="str">
        <f t="shared" si="55"/>
        <v/>
      </c>
      <c r="BZ97" s="25">
        <f t="shared" si="52"/>
        <v>0</v>
      </c>
    </row>
    <row r="98" spans="1:78" s="15" customFormat="1" ht="21" x14ac:dyDescent="0.15">
      <c r="A98" s="199" t="s">
        <v>157</v>
      </c>
      <c r="B98" s="200">
        <f t="shared" si="53"/>
        <v>0</v>
      </c>
      <c r="C98" s="173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174"/>
      <c r="T98" s="173"/>
      <c r="U98" s="22"/>
      <c r="V98" s="15" t="str">
        <f t="shared" si="54"/>
        <v/>
      </c>
      <c r="BQ98" s="23" t="str">
        <f t="shared" si="55"/>
        <v/>
      </c>
      <c r="BZ98" s="25">
        <f t="shared" si="52"/>
        <v>0</v>
      </c>
    </row>
    <row r="99" spans="1:78" s="15" customFormat="1" ht="10.5" x14ac:dyDescent="0.15">
      <c r="A99" s="201" t="s">
        <v>158</v>
      </c>
      <c r="B99" s="200">
        <f t="shared" si="53"/>
        <v>0</v>
      </c>
      <c r="C99" s="173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174"/>
      <c r="T99" s="173"/>
      <c r="U99" s="22"/>
      <c r="V99" s="15" t="str">
        <f t="shared" si="54"/>
        <v/>
      </c>
      <c r="BQ99" s="23" t="str">
        <f t="shared" si="55"/>
        <v/>
      </c>
      <c r="BZ99" s="25">
        <f t="shared" si="52"/>
        <v>0</v>
      </c>
    </row>
    <row r="100" spans="1:78" s="15" customFormat="1" ht="10.5" x14ac:dyDescent="0.15">
      <c r="A100" s="201" t="s">
        <v>159</v>
      </c>
      <c r="B100" s="200">
        <f t="shared" si="53"/>
        <v>0</v>
      </c>
      <c r="C100" s="173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174"/>
      <c r="T100" s="173"/>
      <c r="U100" s="22"/>
      <c r="V100" s="15" t="str">
        <f t="shared" si="54"/>
        <v/>
      </c>
      <c r="BQ100" s="23" t="str">
        <f t="shared" si="55"/>
        <v/>
      </c>
      <c r="BZ100" s="25">
        <f t="shared" si="52"/>
        <v>0</v>
      </c>
    </row>
    <row r="101" spans="1:78" s="15" customFormat="1" ht="10.5" x14ac:dyDescent="0.15">
      <c r="A101" s="201" t="s">
        <v>160</v>
      </c>
      <c r="B101" s="200">
        <f t="shared" si="53"/>
        <v>0</v>
      </c>
      <c r="C101" s="173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174"/>
      <c r="T101" s="173"/>
      <c r="U101" s="22"/>
      <c r="V101" s="15" t="str">
        <f t="shared" si="54"/>
        <v/>
      </c>
      <c r="BQ101" s="23" t="str">
        <f t="shared" si="55"/>
        <v/>
      </c>
      <c r="BZ101" s="25">
        <f t="shared" si="52"/>
        <v>0</v>
      </c>
    </row>
    <row r="102" spans="1:78" s="15" customFormat="1" ht="10.5" x14ac:dyDescent="0.15">
      <c r="A102" s="201" t="s">
        <v>161</v>
      </c>
      <c r="B102" s="200">
        <f t="shared" si="53"/>
        <v>0</v>
      </c>
      <c r="C102" s="173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174"/>
      <c r="T102" s="173"/>
      <c r="U102" s="22"/>
      <c r="V102" s="15" t="str">
        <f t="shared" si="54"/>
        <v/>
      </c>
      <c r="BQ102" s="23" t="str">
        <f t="shared" si="55"/>
        <v/>
      </c>
      <c r="BZ102" s="25">
        <f t="shared" si="52"/>
        <v>0</v>
      </c>
    </row>
    <row r="103" spans="1:78" s="15" customFormat="1" ht="10.5" x14ac:dyDescent="0.15">
      <c r="A103" s="201" t="s">
        <v>162</v>
      </c>
      <c r="B103" s="200">
        <f t="shared" si="53"/>
        <v>0</v>
      </c>
      <c r="C103" s="173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174"/>
      <c r="T103" s="173"/>
      <c r="U103" s="22"/>
      <c r="V103" s="15" t="str">
        <f t="shared" si="54"/>
        <v/>
      </c>
      <c r="BQ103" s="23" t="str">
        <f t="shared" si="55"/>
        <v/>
      </c>
      <c r="BZ103" s="25">
        <f t="shared" si="52"/>
        <v>0</v>
      </c>
    </row>
    <row r="104" spans="1:78" s="15" customFormat="1" ht="10.5" x14ac:dyDescent="0.15">
      <c r="A104" s="201" t="s">
        <v>163</v>
      </c>
      <c r="B104" s="200">
        <f t="shared" si="53"/>
        <v>0</v>
      </c>
      <c r="C104" s="173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174"/>
      <c r="T104" s="173"/>
      <c r="U104" s="22"/>
      <c r="V104" s="15" t="str">
        <f t="shared" si="54"/>
        <v/>
      </c>
      <c r="BQ104" s="23" t="str">
        <f t="shared" si="55"/>
        <v/>
      </c>
      <c r="BZ104" s="25">
        <f t="shared" si="52"/>
        <v>0</v>
      </c>
    </row>
    <row r="105" spans="1:78" s="15" customFormat="1" ht="10.5" x14ac:dyDescent="0.15">
      <c r="A105" s="201" t="s">
        <v>164</v>
      </c>
      <c r="B105" s="200">
        <f t="shared" si="53"/>
        <v>0</v>
      </c>
      <c r="C105" s="173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174"/>
      <c r="T105" s="173"/>
      <c r="U105" s="22"/>
      <c r="V105" s="15" t="str">
        <f t="shared" si="54"/>
        <v/>
      </c>
      <c r="BQ105" s="23" t="str">
        <f t="shared" si="55"/>
        <v/>
      </c>
      <c r="BZ105" s="25">
        <f t="shared" si="52"/>
        <v>0</v>
      </c>
    </row>
    <row r="106" spans="1:78" s="15" customFormat="1" ht="10.5" x14ac:dyDescent="0.15">
      <c r="A106" s="201" t="s">
        <v>165</v>
      </c>
      <c r="B106" s="200">
        <f t="shared" si="53"/>
        <v>0</v>
      </c>
      <c r="C106" s="173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174"/>
      <c r="T106" s="173"/>
      <c r="U106" s="22"/>
      <c r="V106" s="15" t="str">
        <f t="shared" si="54"/>
        <v/>
      </c>
      <c r="BQ106" s="23" t="str">
        <f t="shared" si="55"/>
        <v/>
      </c>
      <c r="BZ106" s="25">
        <f t="shared" si="52"/>
        <v>0</v>
      </c>
    </row>
    <row r="107" spans="1:78" s="15" customFormat="1" ht="10.5" x14ac:dyDescent="0.15">
      <c r="A107" s="201" t="s">
        <v>166</v>
      </c>
      <c r="B107" s="200">
        <f t="shared" si="53"/>
        <v>0</v>
      </c>
      <c r="C107" s="173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174"/>
      <c r="T107" s="173"/>
      <c r="U107" s="22"/>
      <c r="V107" s="15" t="str">
        <f t="shared" si="54"/>
        <v/>
      </c>
      <c r="BQ107" s="23" t="str">
        <f t="shared" si="55"/>
        <v/>
      </c>
      <c r="BZ107" s="25">
        <f t="shared" si="52"/>
        <v>0</v>
      </c>
    </row>
    <row r="108" spans="1:78" s="15" customFormat="1" ht="10.5" x14ac:dyDescent="0.15">
      <c r="A108" s="201" t="s">
        <v>167</v>
      </c>
      <c r="B108" s="200">
        <f t="shared" si="53"/>
        <v>0</v>
      </c>
      <c r="C108" s="173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174"/>
      <c r="T108" s="173"/>
      <c r="U108" s="22"/>
      <c r="V108" s="15" t="str">
        <f t="shared" si="54"/>
        <v/>
      </c>
      <c r="BQ108" s="23" t="str">
        <f t="shared" si="55"/>
        <v/>
      </c>
      <c r="BZ108" s="25">
        <f t="shared" si="52"/>
        <v>0</v>
      </c>
    </row>
    <row r="109" spans="1:78" s="15" customFormat="1" ht="10.5" x14ac:dyDescent="0.15">
      <c r="A109" s="201" t="s">
        <v>168</v>
      </c>
      <c r="B109" s="200">
        <f t="shared" si="53"/>
        <v>0</v>
      </c>
      <c r="C109" s="179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180"/>
      <c r="T109" s="179"/>
      <c r="U109" s="39"/>
      <c r="V109" s="15" t="str">
        <f t="shared" si="54"/>
        <v/>
      </c>
      <c r="BQ109" s="23" t="str">
        <f t="shared" si="55"/>
        <v/>
      </c>
      <c r="BZ109" s="25">
        <f t="shared" si="52"/>
        <v>0</v>
      </c>
    </row>
    <row r="110" spans="1:78" s="15" customFormat="1" ht="10.5" x14ac:dyDescent="0.15">
      <c r="A110" s="202" t="s">
        <v>4</v>
      </c>
      <c r="B110" s="203">
        <f>SUM(C110:S110)</f>
        <v>0</v>
      </c>
      <c r="C110" s="204">
        <f>SUM(C95:C109)</f>
        <v>0</v>
      </c>
      <c r="D110" s="205">
        <f t="shared" ref="D110:U110" si="56">SUM(D95:D109)</f>
        <v>0</v>
      </c>
      <c r="E110" s="205">
        <f t="shared" si="56"/>
        <v>0</v>
      </c>
      <c r="F110" s="205">
        <f t="shared" si="56"/>
        <v>0</v>
      </c>
      <c r="G110" s="205">
        <f t="shared" si="56"/>
        <v>0</v>
      </c>
      <c r="H110" s="206">
        <f t="shared" si="56"/>
        <v>0</v>
      </c>
      <c r="I110" s="205">
        <f t="shared" si="56"/>
        <v>0</v>
      </c>
      <c r="J110" s="205">
        <f t="shared" si="56"/>
        <v>0</v>
      </c>
      <c r="K110" s="205">
        <f t="shared" si="56"/>
        <v>0</v>
      </c>
      <c r="L110" s="205">
        <f t="shared" si="56"/>
        <v>0</v>
      </c>
      <c r="M110" s="205">
        <f t="shared" si="56"/>
        <v>0</v>
      </c>
      <c r="N110" s="205">
        <f t="shared" si="56"/>
        <v>0</v>
      </c>
      <c r="O110" s="205">
        <f t="shared" si="56"/>
        <v>0</v>
      </c>
      <c r="P110" s="205">
        <f t="shared" si="56"/>
        <v>0</v>
      </c>
      <c r="Q110" s="205">
        <f t="shared" si="56"/>
        <v>0</v>
      </c>
      <c r="R110" s="205">
        <f t="shared" si="56"/>
        <v>0</v>
      </c>
      <c r="S110" s="207">
        <f t="shared" si="56"/>
        <v>0</v>
      </c>
      <c r="T110" s="204">
        <f t="shared" si="56"/>
        <v>0</v>
      </c>
      <c r="U110" s="207">
        <f t="shared" si="56"/>
        <v>0</v>
      </c>
    </row>
    <row r="111" spans="1:78" s="5" customFormat="1" ht="11.25" x14ac:dyDescent="0.15">
      <c r="A111" s="108" t="s">
        <v>169</v>
      </c>
    </row>
    <row r="112" spans="1:78" s="15" customFormat="1" ht="10.5" x14ac:dyDescent="0.15">
      <c r="A112" s="284" t="s">
        <v>170</v>
      </c>
      <c r="B112" s="326" t="s">
        <v>171</v>
      </c>
      <c r="C112" s="329" t="s">
        <v>172</v>
      </c>
      <c r="D112" s="330"/>
      <c r="E112" s="331"/>
      <c r="F112" s="263" t="s">
        <v>173</v>
      </c>
      <c r="G112" s="264"/>
      <c r="H112" s="264"/>
      <c r="I112" s="264"/>
      <c r="J112" s="264"/>
      <c r="K112" s="264"/>
      <c r="L112" s="264"/>
      <c r="M112" s="264"/>
      <c r="N112" s="264"/>
      <c r="O112" s="264"/>
      <c r="P112" s="264"/>
      <c r="Q112" s="264"/>
      <c r="R112" s="264"/>
      <c r="S112" s="264"/>
      <c r="T112" s="208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78" s="15" customFormat="1" ht="10.5" x14ac:dyDescent="0.15">
      <c r="A113" s="325"/>
      <c r="B113" s="327"/>
      <c r="C113" s="332"/>
      <c r="D113" s="333"/>
      <c r="E113" s="334"/>
      <c r="F113" s="285" t="s">
        <v>174</v>
      </c>
      <c r="G113" s="285"/>
      <c r="H113" s="314" t="s">
        <v>175</v>
      </c>
      <c r="I113" s="315"/>
      <c r="J113" s="314" t="s">
        <v>176</v>
      </c>
      <c r="K113" s="315"/>
      <c r="L113" s="335" t="s">
        <v>177</v>
      </c>
      <c r="M113" s="336"/>
      <c r="N113" s="314" t="s">
        <v>147</v>
      </c>
      <c r="O113" s="315"/>
      <c r="P113" s="314" t="s">
        <v>178</v>
      </c>
      <c r="Q113" s="315"/>
      <c r="R113" s="314" t="s">
        <v>151</v>
      </c>
      <c r="S113" s="315"/>
    </row>
    <row r="114" spans="1:78" s="15" customFormat="1" ht="10.5" x14ac:dyDescent="0.15">
      <c r="A114" s="286"/>
      <c r="B114" s="328"/>
      <c r="C114" s="41" t="s">
        <v>179</v>
      </c>
      <c r="D114" s="11" t="s">
        <v>152</v>
      </c>
      <c r="E114" s="14" t="s">
        <v>153</v>
      </c>
      <c r="F114" s="41" t="s">
        <v>152</v>
      </c>
      <c r="G114" s="14" t="s">
        <v>153</v>
      </c>
      <c r="H114" s="41" t="s">
        <v>152</v>
      </c>
      <c r="I114" s="14" t="s">
        <v>153</v>
      </c>
      <c r="J114" s="41" t="s">
        <v>152</v>
      </c>
      <c r="K114" s="14" t="s">
        <v>153</v>
      </c>
      <c r="L114" s="41" t="s">
        <v>152</v>
      </c>
      <c r="M114" s="14" t="s">
        <v>153</v>
      </c>
      <c r="N114" s="41" t="s">
        <v>152</v>
      </c>
      <c r="O114" s="14" t="s">
        <v>153</v>
      </c>
      <c r="P114" s="41" t="s">
        <v>152</v>
      </c>
      <c r="Q114" s="14" t="s">
        <v>153</v>
      </c>
      <c r="R114" s="41" t="s">
        <v>152</v>
      </c>
      <c r="S114" s="14" t="s">
        <v>153</v>
      </c>
    </row>
    <row r="115" spans="1:78" s="15" customFormat="1" ht="10.5" x14ac:dyDescent="0.15">
      <c r="A115" s="209" t="s">
        <v>180</v>
      </c>
      <c r="B115" s="210"/>
      <c r="C115" s="211">
        <f t="shared" ref="C115:C119" si="57">SUM(D115+E115)</f>
        <v>0</v>
      </c>
      <c r="D115" s="212">
        <f>+F115+H115+J115+L115+N115+P115+R115</f>
        <v>0</v>
      </c>
      <c r="E115" s="213">
        <f>+G115+I115+K115+M115+O115+Q115+S115</f>
        <v>0</v>
      </c>
      <c r="F115" s="214"/>
      <c r="G115" s="215"/>
      <c r="H115" s="214"/>
      <c r="I115" s="215"/>
      <c r="J115" s="214"/>
      <c r="K115" s="216"/>
      <c r="L115" s="214"/>
      <c r="M115" s="216"/>
      <c r="N115" s="214"/>
      <c r="O115" s="216"/>
      <c r="P115" s="214"/>
      <c r="Q115" s="216"/>
      <c r="R115" s="214"/>
      <c r="S115" s="216"/>
    </row>
    <row r="116" spans="1:78" s="15" customFormat="1" ht="10.5" x14ac:dyDescent="0.15">
      <c r="A116" s="217" t="s">
        <v>181</v>
      </c>
      <c r="B116" s="173"/>
      <c r="C116" s="218">
        <f t="shared" si="57"/>
        <v>0</v>
      </c>
      <c r="D116" s="219">
        <f>+F116+H116+J116+L116+N116+P116+R116</f>
        <v>0</v>
      </c>
      <c r="E116" s="220">
        <f t="shared" ref="E116:E118" si="58">+G116+I116+K116+M116+O116+Q116+S116</f>
        <v>0</v>
      </c>
      <c r="F116" s="221"/>
      <c r="G116" s="222"/>
      <c r="H116" s="173"/>
      <c r="I116" s="22"/>
      <c r="J116" s="173"/>
      <c r="K116" s="174"/>
      <c r="L116" s="173"/>
      <c r="M116" s="174"/>
      <c r="N116" s="173"/>
      <c r="O116" s="174"/>
      <c r="P116" s="173"/>
      <c r="Q116" s="174"/>
      <c r="R116" s="173"/>
      <c r="S116" s="174"/>
    </row>
    <row r="117" spans="1:78" s="15" customFormat="1" ht="10.5" x14ac:dyDescent="0.15">
      <c r="A117" s="133" t="s">
        <v>182</v>
      </c>
      <c r="B117" s="132"/>
      <c r="C117" s="223">
        <f t="shared" si="57"/>
        <v>0</v>
      </c>
      <c r="D117" s="219">
        <f t="shared" ref="D117:D119" si="59">+F117+H117+J117+L117+N117+P117+R117</f>
        <v>0</v>
      </c>
      <c r="E117" s="224">
        <f t="shared" si="58"/>
        <v>0</v>
      </c>
      <c r="F117" s="121"/>
      <c r="G117" s="225"/>
      <c r="H117" s="226"/>
      <c r="I117" s="222"/>
      <c r="J117" s="227"/>
      <c r="K117" s="132"/>
      <c r="L117" s="226"/>
      <c r="M117" s="222"/>
      <c r="N117" s="226"/>
      <c r="O117" s="222"/>
      <c r="P117" s="226"/>
      <c r="Q117" s="222"/>
      <c r="R117" s="121"/>
      <c r="S117" s="132"/>
    </row>
    <row r="118" spans="1:78" s="15" customFormat="1" ht="10.5" x14ac:dyDescent="0.15">
      <c r="A118" s="228" t="s">
        <v>183</v>
      </c>
      <c r="B118" s="229"/>
      <c r="C118" s="218">
        <f t="shared" si="57"/>
        <v>0</v>
      </c>
      <c r="D118" s="219">
        <f>+F118+H118+J118+L118+N118+P118+R118</f>
        <v>0</v>
      </c>
      <c r="E118" s="220">
        <f t="shared" si="58"/>
        <v>0</v>
      </c>
      <c r="F118" s="230"/>
      <c r="G118" s="222"/>
      <c r="H118" s="231"/>
      <c r="I118" s="225"/>
      <c r="J118" s="232"/>
      <c r="K118" s="229"/>
      <c r="L118" s="233"/>
      <c r="M118" s="222"/>
      <c r="N118" s="234"/>
      <c r="O118" s="229"/>
      <c r="P118" s="235"/>
      <c r="Q118" s="225"/>
      <c r="R118" s="235"/>
      <c r="S118" s="225"/>
    </row>
    <row r="119" spans="1:78" s="15" customFormat="1" ht="10.5" x14ac:dyDescent="0.15">
      <c r="A119" s="134" t="s">
        <v>184</v>
      </c>
      <c r="B119" s="99"/>
      <c r="C119" s="236">
        <f t="shared" si="57"/>
        <v>0</v>
      </c>
      <c r="D119" s="237">
        <f t="shared" si="59"/>
        <v>0</v>
      </c>
      <c r="E119" s="238">
        <f>+G119+I119+K119+M119+O119+Q119+S119</f>
        <v>0</v>
      </c>
      <c r="F119" s="135"/>
      <c r="G119" s="239"/>
      <c r="H119" s="240"/>
      <c r="I119" s="239"/>
      <c r="J119" s="240"/>
      <c r="K119" s="239"/>
      <c r="L119" s="241"/>
      <c r="M119" s="239"/>
      <c r="N119" s="135"/>
      <c r="O119" s="239"/>
      <c r="P119" s="233"/>
      <c r="Q119" s="239"/>
      <c r="R119" s="233"/>
      <c r="S119" s="239"/>
    </row>
    <row r="120" spans="1:78" s="15" customFormat="1" ht="10.5" x14ac:dyDescent="0.15">
      <c r="A120" s="242" t="s">
        <v>4</v>
      </c>
      <c r="B120" s="243">
        <f>SUM(B115:B119)</f>
        <v>0</v>
      </c>
      <c r="C120" s="65">
        <f>SUM(C115:C119)</f>
        <v>0</v>
      </c>
      <c r="D120" s="244">
        <f>SUM(D115:D119)</f>
        <v>0</v>
      </c>
      <c r="E120" s="68">
        <f t="shared" ref="E120:S120" si="60">SUM(E115:E119)</f>
        <v>0</v>
      </c>
      <c r="F120" s="66">
        <f t="shared" si="60"/>
        <v>0</v>
      </c>
      <c r="G120" s="68">
        <f t="shared" si="60"/>
        <v>0</v>
      </c>
      <c r="H120" s="66">
        <f t="shared" si="60"/>
        <v>0</v>
      </c>
      <c r="I120" s="68">
        <f t="shared" si="60"/>
        <v>0</v>
      </c>
      <c r="J120" s="65">
        <f t="shared" si="60"/>
        <v>0</v>
      </c>
      <c r="K120" s="245">
        <f t="shared" si="60"/>
        <v>0</v>
      </c>
      <c r="L120" s="66">
        <f t="shared" si="60"/>
        <v>0</v>
      </c>
      <c r="M120" s="68">
        <f t="shared" si="60"/>
        <v>0</v>
      </c>
      <c r="N120" s="66">
        <f t="shared" si="60"/>
        <v>0</v>
      </c>
      <c r="O120" s="68">
        <f t="shared" si="60"/>
        <v>0</v>
      </c>
      <c r="P120" s="66">
        <f t="shared" si="60"/>
        <v>0</v>
      </c>
      <c r="Q120" s="68">
        <f t="shared" si="60"/>
        <v>0</v>
      </c>
      <c r="R120" s="66">
        <f t="shared" si="60"/>
        <v>0</v>
      </c>
      <c r="S120" s="67">
        <f t="shared" si="60"/>
        <v>0</v>
      </c>
      <c r="T120" s="246"/>
    </row>
    <row r="121" spans="1:78" x14ac:dyDescent="0.25">
      <c r="BQ121"/>
      <c r="BR121"/>
      <c r="BS121"/>
      <c r="BT121"/>
      <c r="BU121"/>
      <c r="BW121"/>
      <c r="BX121"/>
      <c r="BY121"/>
      <c r="BZ121"/>
    </row>
    <row r="122" spans="1:78" x14ac:dyDescent="0.25">
      <c r="BQ122"/>
      <c r="BR122"/>
      <c r="BS122"/>
      <c r="BT122"/>
      <c r="BU122"/>
      <c r="BW122"/>
      <c r="BX122"/>
      <c r="BY122"/>
      <c r="BZ122"/>
    </row>
    <row r="123" spans="1:78" x14ac:dyDescent="0.25">
      <c r="BQ123"/>
      <c r="BR123"/>
      <c r="BS123"/>
      <c r="BT123"/>
      <c r="BU123"/>
      <c r="BW123"/>
      <c r="BX123"/>
      <c r="BY123"/>
      <c r="BZ123"/>
    </row>
    <row r="124" spans="1:78" x14ac:dyDescent="0.25">
      <c r="BQ124"/>
      <c r="BR124"/>
      <c r="BS124"/>
      <c r="BT124"/>
      <c r="BU124"/>
      <c r="BW124"/>
      <c r="BX124"/>
      <c r="BY124"/>
      <c r="BZ124"/>
    </row>
    <row r="125" spans="1:78" x14ac:dyDescent="0.25">
      <c r="BQ125"/>
      <c r="BR125"/>
      <c r="BS125"/>
      <c r="BT125"/>
      <c r="BU125"/>
      <c r="BW125"/>
      <c r="BX125"/>
      <c r="BY125"/>
      <c r="BZ125"/>
    </row>
    <row r="126" spans="1:78" x14ac:dyDescent="0.25">
      <c r="BQ126"/>
      <c r="BR126"/>
      <c r="BS126"/>
      <c r="BT126"/>
      <c r="BU126"/>
      <c r="BW126"/>
      <c r="BX126"/>
      <c r="BY126"/>
      <c r="BZ126"/>
    </row>
    <row r="127" spans="1:78" x14ac:dyDescent="0.25">
      <c r="BQ127"/>
      <c r="BR127"/>
      <c r="BS127"/>
      <c r="BT127"/>
      <c r="BU127"/>
      <c r="BW127"/>
      <c r="BX127"/>
      <c r="BY127"/>
      <c r="BZ127"/>
    </row>
    <row r="128" spans="1:78" x14ac:dyDescent="0.25">
      <c r="BQ128"/>
      <c r="BR128"/>
      <c r="BS128"/>
      <c r="BT128"/>
      <c r="BU128"/>
      <c r="BW128"/>
      <c r="BX128"/>
      <c r="BY128"/>
      <c r="BZ128"/>
    </row>
    <row r="129" spans="1:78" x14ac:dyDescent="0.25">
      <c r="BQ129"/>
      <c r="BR129"/>
      <c r="BS129"/>
      <c r="BT129"/>
      <c r="BU129"/>
      <c r="BW129"/>
      <c r="BX129"/>
      <c r="BY129"/>
      <c r="BZ129"/>
    </row>
    <row r="130" spans="1:78" x14ac:dyDescent="0.25">
      <c r="BQ130"/>
      <c r="BR130"/>
      <c r="BS130"/>
      <c r="BT130"/>
      <c r="BU130"/>
      <c r="BW130"/>
      <c r="BX130"/>
      <c r="BY130"/>
      <c r="BZ130"/>
    </row>
    <row r="131" spans="1:78" x14ac:dyDescent="0.25">
      <c r="BQ131"/>
      <c r="BR131"/>
      <c r="BS131"/>
      <c r="BT131"/>
      <c r="BU131"/>
      <c r="BW131"/>
      <c r="BX131"/>
      <c r="BY131"/>
      <c r="BZ131"/>
    </row>
    <row r="132" spans="1:78" x14ac:dyDescent="0.25">
      <c r="BQ132"/>
      <c r="BR132"/>
      <c r="BS132"/>
      <c r="BT132"/>
      <c r="BU132"/>
      <c r="BW132"/>
      <c r="BX132"/>
      <c r="BY132"/>
      <c r="BZ132"/>
    </row>
    <row r="133" spans="1:78" x14ac:dyDescent="0.25">
      <c r="BQ133"/>
      <c r="BR133"/>
      <c r="BS133"/>
      <c r="BT133"/>
      <c r="BU133"/>
      <c r="BW133"/>
      <c r="BX133"/>
      <c r="BY133"/>
      <c r="BZ133"/>
    </row>
    <row r="134" spans="1:78" x14ac:dyDescent="0.25">
      <c r="BQ134"/>
      <c r="BR134"/>
      <c r="BS134"/>
      <c r="BT134"/>
      <c r="BU134"/>
      <c r="BW134"/>
      <c r="BX134"/>
      <c r="BY134"/>
      <c r="BZ134"/>
    </row>
    <row r="135" spans="1:78" x14ac:dyDescent="0.25">
      <c r="BQ135"/>
      <c r="BR135"/>
      <c r="BS135"/>
      <c r="BT135"/>
      <c r="BU135"/>
      <c r="BW135"/>
      <c r="BX135"/>
      <c r="BY135"/>
      <c r="BZ135"/>
    </row>
    <row r="136" spans="1:78" x14ac:dyDescent="0.25">
      <c r="BQ136"/>
      <c r="BR136"/>
      <c r="BS136"/>
      <c r="BT136"/>
      <c r="BU136"/>
      <c r="BW136"/>
      <c r="BX136"/>
      <c r="BY136"/>
      <c r="BZ136"/>
    </row>
    <row r="137" spans="1:78" x14ac:dyDescent="0.25">
      <c r="BQ137"/>
      <c r="BR137"/>
      <c r="BS137"/>
      <c r="BT137"/>
      <c r="BU137"/>
      <c r="BW137"/>
      <c r="BX137"/>
      <c r="BY137"/>
      <c r="BZ137"/>
    </row>
    <row r="138" spans="1:78" x14ac:dyDescent="0.25">
      <c r="BQ138"/>
      <c r="BR138"/>
      <c r="BS138"/>
      <c r="BT138"/>
      <c r="BU138"/>
      <c r="BW138"/>
      <c r="BX138"/>
      <c r="BY138"/>
      <c r="BZ138"/>
    </row>
    <row r="139" spans="1:78" x14ac:dyDescent="0.25">
      <c r="A139" s="247" t="e">
        <f>SUM(C10:C35,D38:J47,#REF!,C50:C59,D64:D69,C74:C81,B86:B87,B90:C90,B95:B110)</f>
        <v>#REF!</v>
      </c>
      <c r="B139" s="248">
        <f>SUM(BW10:CA109)</f>
        <v>0</v>
      </c>
      <c r="BQ139"/>
      <c r="BR139"/>
      <c r="BS139"/>
      <c r="BT139"/>
      <c r="BU139"/>
      <c r="BW139"/>
      <c r="BX139"/>
      <c r="BY139"/>
      <c r="BZ139"/>
    </row>
    <row r="140" spans="1:78" x14ac:dyDescent="0.25">
      <c r="BQ140"/>
      <c r="BR140"/>
      <c r="BS140"/>
      <c r="BT140"/>
      <c r="BU140"/>
      <c r="BW140"/>
      <c r="BX140"/>
      <c r="BY140"/>
      <c r="BZ140"/>
    </row>
    <row r="141" spans="1:78" x14ac:dyDescent="0.25">
      <c r="BQ141"/>
      <c r="BR141"/>
      <c r="BS141"/>
      <c r="BT141"/>
      <c r="BU141"/>
      <c r="BW141"/>
      <c r="BX141"/>
      <c r="BY141"/>
      <c r="BZ141"/>
    </row>
    <row r="142" spans="1:78" x14ac:dyDescent="0.25">
      <c r="BQ142"/>
      <c r="BR142"/>
      <c r="BS142"/>
      <c r="BT142"/>
      <c r="BU142"/>
      <c r="BW142"/>
      <c r="BX142"/>
      <c r="BY142"/>
      <c r="BZ142"/>
    </row>
    <row r="143" spans="1:78" x14ac:dyDescent="0.25">
      <c r="BQ143"/>
      <c r="BR143"/>
      <c r="BS143"/>
      <c r="BT143"/>
      <c r="BU143"/>
      <c r="BW143"/>
      <c r="BX143"/>
      <c r="BY143"/>
      <c r="BZ143"/>
    </row>
    <row r="144" spans="1:78" x14ac:dyDescent="0.25">
      <c r="BQ144"/>
      <c r="BR144"/>
      <c r="BS144"/>
      <c r="BT144"/>
      <c r="BU144"/>
      <c r="BW144"/>
      <c r="BX144"/>
      <c r="BY144"/>
      <c r="BZ144"/>
    </row>
    <row r="145" spans="1:78" x14ac:dyDescent="0.25">
      <c r="BQ145"/>
      <c r="BR145"/>
      <c r="BS145"/>
      <c r="BT145"/>
      <c r="BU145"/>
      <c r="BW145"/>
      <c r="BX145"/>
      <c r="BY145"/>
      <c r="BZ145"/>
    </row>
    <row r="146" spans="1:78" x14ac:dyDescent="0.25">
      <c r="BQ146"/>
      <c r="BR146"/>
      <c r="BS146"/>
      <c r="BT146"/>
      <c r="BU146"/>
      <c r="BW146"/>
      <c r="BX146"/>
      <c r="BY146"/>
      <c r="BZ146"/>
    </row>
    <row r="147" spans="1:78" x14ac:dyDescent="0.25">
      <c r="BQ147"/>
      <c r="BR147"/>
      <c r="BS147"/>
      <c r="BT147"/>
      <c r="BU147"/>
      <c r="BW147"/>
      <c r="BX147"/>
      <c r="BY147"/>
      <c r="BZ147"/>
    </row>
    <row r="148" spans="1:78" x14ac:dyDescent="0.25">
      <c r="BQ148"/>
      <c r="BR148"/>
      <c r="BS148"/>
      <c r="BT148"/>
      <c r="BU148"/>
      <c r="BW148"/>
      <c r="BX148"/>
      <c r="BY148"/>
      <c r="BZ148"/>
    </row>
    <row r="149" spans="1:78" x14ac:dyDescent="0.25">
      <c r="BQ149"/>
      <c r="BR149"/>
      <c r="BS149"/>
      <c r="BT149"/>
      <c r="BU149"/>
      <c r="BW149"/>
      <c r="BX149"/>
      <c r="BY149"/>
      <c r="BZ149"/>
    </row>
    <row r="150" spans="1:78" x14ac:dyDescent="0.25">
      <c r="A150" s="249">
        <f>SUM(C10:C35,C38:J40,C42:J46,C50:C58,C64:D69,C74:C81,B86:B87,B95:B109,B90:C90,B115:C119)</f>
        <v>2037</v>
      </c>
      <c r="B150" s="249">
        <f>SUM(BZ10:CG109)</f>
        <v>0</v>
      </c>
      <c r="BQ150"/>
      <c r="BR150"/>
      <c r="BS150"/>
      <c r="BT150"/>
      <c r="BU150"/>
      <c r="BW150"/>
      <c r="BX150"/>
      <c r="BY150"/>
      <c r="BZ150"/>
    </row>
    <row r="151" spans="1:78" x14ac:dyDescent="0.25">
      <c r="BQ151"/>
      <c r="BR151"/>
      <c r="BS151"/>
      <c r="BT151"/>
      <c r="BU151"/>
      <c r="BW151"/>
      <c r="BX151"/>
      <c r="BY151"/>
      <c r="BZ151"/>
    </row>
    <row r="152" spans="1:78" x14ac:dyDescent="0.25">
      <c r="BQ152"/>
      <c r="BR152"/>
      <c r="BS152"/>
      <c r="BT152"/>
      <c r="BU152"/>
      <c r="BW152"/>
      <c r="BX152"/>
      <c r="BY152"/>
      <c r="BZ152"/>
    </row>
    <row r="153" spans="1:78" x14ac:dyDescent="0.25">
      <c r="BQ153"/>
      <c r="BR153"/>
      <c r="BS153"/>
      <c r="BT153"/>
      <c r="BU153"/>
      <c r="BW153"/>
      <c r="BX153"/>
      <c r="BY153"/>
      <c r="BZ153"/>
    </row>
    <row r="154" spans="1:78" x14ac:dyDescent="0.25">
      <c r="BQ154"/>
      <c r="BR154"/>
      <c r="BS154"/>
      <c r="BT154"/>
      <c r="BU154"/>
      <c r="BW154"/>
      <c r="BX154"/>
      <c r="BY154"/>
      <c r="BZ154"/>
    </row>
    <row r="155" spans="1:78" x14ac:dyDescent="0.25">
      <c r="BQ155"/>
      <c r="BR155"/>
      <c r="BS155"/>
      <c r="BT155"/>
      <c r="BU155"/>
      <c r="BW155"/>
      <c r="BX155"/>
      <c r="BY155"/>
      <c r="BZ155"/>
    </row>
    <row r="156" spans="1:78" x14ac:dyDescent="0.25">
      <c r="BQ156"/>
      <c r="BR156"/>
      <c r="BS156"/>
      <c r="BT156"/>
      <c r="BU156"/>
      <c r="BW156"/>
      <c r="BX156"/>
      <c r="BY156"/>
      <c r="BZ156"/>
    </row>
    <row r="157" spans="1:78" x14ac:dyDescent="0.25">
      <c r="BQ157"/>
      <c r="BR157"/>
      <c r="BS157"/>
      <c r="BT157"/>
      <c r="BU157"/>
      <c r="BW157"/>
      <c r="BX157"/>
      <c r="BY157"/>
      <c r="BZ157"/>
    </row>
    <row r="158" spans="1:78" x14ac:dyDescent="0.25">
      <c r="BQ158"/>
      <c r="BR158"/>
      <c r="BS158"/>
      <c r="BT158"/>
      <c r="BU158"/>
      <c r="BW158"/>
      <c r="BX158"/>
      <c r="BY158"/>
      <c r="BZ158"/>
    </row>
    <row r="159" spans="1:78" x14ac:dyDescent="0.25">
      <c r="BQ159"/>
      <c r="BR159"/>
      <c r="BS159"/>
      <c r="BT159"/>
      <c r="BU159"/>
      <c r="BW159"/>
      <c r="BX159"/>
      <c r="BY159"/>
      <c r="BZ159"/>
    </row>
    <row r="160" spans="1:78" x14ac:dyDescent="0.25">
      <c r="BQ160"/>
      <c r="BR160"/>
      <c r="BS160"/>
      <c r="BT160"/>
      <c r="BU160"/>
      <c r="BW160"/>
      <c r="BX160"/>
      <c r="BY160"/>
      <c r="BZ160"/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</sheetData>
  <mergeCells count="86">
    <mergeCell ref="R113:S113"/>
    <mergeCell ref="A92:A94"/>
    <mergeCell ref="B92:B94"/>
    <mergeCell ref="C92:S92"/>
    <mergeCell ref="T92:U93"/>
    <mergeCell ref="C93:S93"/>
    <mergeCell ref="A112:A114"/>
    <mergeCell ref="B112:B114"/>
    <mergeCell ref="C112:E113"/>
    <mergeCell ref="F112:S112"/>
    <mergeCell ref="F113:G113"/>
    <mergeCell ref="H113:I113"/>
    <mergeCell ref="J113:K113"/>
    <mergeCell ref="L113:M113"/>
    <mergeCell ref="N113:O113"/>
    <mergeCell ref="P113:Q113"/>
    <mergeCell ref="C84:G84"/>
    <mergeCell ref="G72:G73"/>
    <mergeCell ref="A74:B74"/>
    <mergeCell ref="A75:B75"/>
    <mergeCell ref="A76:B76"/>
    <mergeCell ref="A77:B77"/>
    <mergeCell ref="A78:B78"/>
    <mergeCell ref="A71:B73"/>
    <mergeCell ref="C71:G71"/>
    <mergeCell ref="A79:B79"/>
    <mergeCell ref="A80:B80"/>
    <mergeCell ref="A81:B81"/>
    <mergeCell ref="A84:A85"/>
    <mergeCell ref="B84:B85"/>
    <mergeCell ref="T62:T63"/>
    <mergeCell ref="U62:U63"/>
    <mergeCell ref="A64:B64"/>
    <mergeCell ref="A65:B65"/>
    <mergeCell ref="A66:A69"/>
    <mergeCell ref="Q62:Q63"/>
    <mergeCell ref="R62:R63"/>
    <mergeCell ref="S62:S63"/>
    <mergeCell ref="H71:I72"/>
    <mergeCell ref="C72:C73"/>
    <mergeCell ref="D72:F72"/>
    <mergeCell ref="A59:B59"/>
    <mergeCell ref="A62:B63"/>
    <mergeCell ref="C62:P62"/>
    <mergeCell ref="A58:B58"/>
    <mergeCell ref="A38:A40"/>
    <mergeCell ref="A41:B41"/>
    <mergeCell ref="A42:A46"/>
    <mergeCell ref="A47:B47"/>
    <mergeCell ref="A49:B49"/>
    <mergeCell ref="A50:B50"/>
    <mergeCell ref="A51:B51"/>
    <mergeCell ref="A52:B52"/>
    <mergeCell ref="A53:B53"/>
    <mergeCell ref="A54:A56"/>
    <mergeCell ref="A57:B57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N36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13:B13"/>
    <mergeCell ref="A6:P6"/>
    <mergeCell ref="A9:B9"/>
    <mergeCell ref="A10:B10"/>
    <mergeCell ref="A11:B11"/>
    <mergeCell ref="A12:B12"/>
  </mergeCells>
  <dataValidations count="4">
    <dataValidation type="whole" allowBlank="1" showInputMessage="1" showErrorMessage="1" sqref="D10:S35" xr:uid="{00000000-0002-0000-0100-000000000000}">
      <formula1>0</formula1>
      <formula2>9.99999999999999E+34</formula2>
    </dataValidation>
    <dataValidation type="whole" allowBlank="1" showInputMessage="1" showErrorMessage="1" sqref="C42:N46" xr:uid="{00000000-0002-0000-0100-000001000000}">
      <formula1>0</formula1>
      <formula2>9.99999999999999E+30</formula2>
    </dataValidation>
    <dataValidation type="whole" allowBlank="1" showInputMessage="1" showErrorMessage="1" sqref="D50:M58" xr:uid="{00000000-0002-0000-0100-000002000000}">
      <formula1>0</formula1>
      <formula2>9.99999999999999E+36</formula2>
    </dataValidation>
    <dataValidation type="whole" operator="greaterThanOrEqual" allowBlank="1" showInputMessage="1" showErrorMessage="1" sqref="D74:I81 C86:G87 B90:C90 C95:U109 F115:S119 C64:C69 C47:N47 C38:N41 E64:U69 B115:B119" xr:uid="{00000000-0002-0000-0100-000003000000}">
      <formula1>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H354"/>
  <sheetViews>
    <sheetView workbookViewId="0">
      <selection activeCell="A4" sqref="A4:A5"/>
    </sheetView>
  </sheetViews>
  <sheetFormatPr baseColWidth="10" defaultColWidth="11.42578125" defaultRowHeight="15" x14ac:dyDescent="0.25"/>
  <cols>
    <col min="1" max="1" width="40.42578125" customWidth="1"/>
    <col min="2" max="2" width="32.7109375" customWidth="1"/>
    <col min="3" max="3" width="18.28515625" customWidth="1"/>
    <col min="4" max="9" width="16" customWidth="1"/>
    <col min="10" max="10" width="16.7109375" customWidth="1"/>
    <col min="11" max="11" width="15.28515625" customWidth="1"/>
    <col min="12" max="12" width="14.5703125" customWidth="1"/>
    <col min="13" max="13" width="15.140625" customWidth="1"/>
    <col min="14" max="19" width="14.7109375" customWidth="1"/>
    <col min="67" max="68" width="11.42578125" hidden="1" customWidth="1"/>
    <col min="69" max="73" width="10.7109375" style="250" hidden="1" customWidth="1"/>
    <col min="74" max="74" width="10.7109375" hidden="1" customWidth="1"/>
    <col min="75" max="78" width="10.7109375" style="251" hidden="1" customWidth="1"/>
    <col min="79" max="85" width="10.7109375" hidden="1" customWidth="1"/>
    <col min="86" max="86" width="11.42578125" hidden="1" customWidth="1"/>
    <col min="87" max="95" width="0" hidden="1" customWidth="1"/>
  </cols>
  <sheetData>
    <row r="1" spans="1:85" x14ac:dyDescent="0.25">
      <c r="A1" s="1" t="s">
        <v>0</v>
      </c>
      <c r="BQ1"/>
      <c r="BR1"/>
      <c r="BS1"/>
      <c r="BT1"/>
      <c r="BU1"/>
      <c r="BW1"/>
      <c r="BX1"/>
      <c r="BY1"/>
      <c r="BZ1"/>
    </row>
    <row r="2" spans="1:85" x14ac:dyDescent="0.25">
      <c r="A2" s="1" t="str">
        <f>CONCATENATE("COMUNA: ",[3]NOMBRE!B2, " (",[3]NOMBRE!C2,[3]NOMBRE!D2,[3]NOMBRE!E2,[3]NOMBRE!F2,[3]NOMBRE!G2,")")</f>
        <v>COMUNA: LINARES (07401)</v>
      </c>
      <c r="BQ2"/>
      <c r="BR2"/>
      <c r="BS2"/>
      <c r="BT2"/>
      <c r="BU2"/>
      <c r="BW2"/>
      <c r="BX2"/>
      <c r="BY2"/>
      <c r="BZ2"/>
    </row>
    <row r="3" spans="1:85" x14ac:dyDescent="0.25">
      <c r="A3" s="1" t="str">
        <f>CONCATENATE("ESTABLECIMIENTO/ESTRATEGIA: ", [3]NOMBRE!B3, " (",[3]NOMBRE!C3,[3]NOMBRE!D3,[3]NOMBRE!E3,[3]NOMBRE!F3,[3]NOMBRE!G3,[3]NOMBRE!H3,")")</f>
        <v>ESTABLECIMIENTO/ESTRATEGIA: HOSPITAL PRESIDENTE CARLOS IBAÑEZ DEL CAMPO (116108)</v>
      </c>
      <c r="BQ3"/>
      <c r="BR3"/>
      <c r="BS3"/>
      <c r="BT3"/>
      <c r="BU3"/>
      <c r="BW3"/>
      <c r="BX3"/>
      <c r="BY3"/>
      <c r="BZ3"/>
    </row>
    <row r="4" spans="1:85" x14ac:dyDescent="0.25">
      <c r="A4" s="1" t="str">
        <f>CONCATENATE("MES: ",[3]NOMBRE!B6, " (",[3]NOMBRE!C6,[3]NOMBRE!D6,")")</f>
        <v>MES: FEBRERO (02)</v>
      </c>
      <c r="BQ4"/>
      <c r="BR4"/>
      <c r="BS4"/>
      <c r="BT4"/>
      <c r="BU4"/>
      <c r="BW4"/>
      <c r="BX4"/>
      <c r="BY4"/>
      <c r="BZ4"/>
    </row>
    <row r="5" spans="1:85" x14ac:dyDescent="0.25">
      <c r="A5" s="1" t="str">
        <f>CONCATENATE("AÑO: ",[3]NOMBRE!B7)</f>
        <v>AÑO: 2025</v>
      </c>
      <c r="BQ5"/>
      <c r="BR5"/>
      <c r="BS5"/>
      <c r="BT5"/>
      <c r="BU5"/>
      <c r="BW5"/>
      <c r="BX5"/>
      <c r="BY5"/>
      <c r="BZ5"/>
    </row>
    <row r="6" spans="1:85" x14ac:dyDescent="0.25">
      <c r="A6" s="262" t="s">
        <v>1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BQ6"/>
      <c r="BR6"/>
      <c r="BS6"/>
      <c r="BT6"/>
      <c r="BU6"/>
      <c r="BW6"/>
      <c r="BX6"/>
      <c r="BY6"/>
      <c r="BZ6"/>
    </row>
    <row r="7" spans="1:85" x14ac:dyDescent="0.25">
      <c r="S7" s="2"/>
      <c r="T7" s="2"/>
      <c r="BQ7"/>
      <c r="BR7"/>
      <c r="BS7"/>
      <c r="BT7"/>
      <c r="BU7"/>
      <c r="BW7"/>
      <c r="BX7"/>
      <c r="BY7"/>
      <c r="BZ7"/>
    </row>
    <row r="8" spans="1:85" s="5" customFormat="1" ht="11.25" x14ac:dyDescent="0.15">
      <c r="A8" s="3" t="s">
        <v>2</v>
      </c>
      <c r="B8" s="4"/>
      <c r="C8" s="4"/>
      <c r="D8" s="4"/>
      <c r="E8" s="4"/>
      <c r="F8" s="4"/>
      <c r="G8" s="3"/>
      <c r="H8" s="4"/>
      <c r="I8" s="4"/>
      <c r="J8" s="4"/>
      <c r="K8" s="4"/>
      <c r="L8" s="4"/>
      <c r="M8" s="4"/>
      <c r="N8" s="4"/>
      <c r="O8" s="4"/>
      <c r="P8" s="4"/>
      <c r="S8" s="2"/>
      <c r="T8" s="2"/>
    </row>
    <row r="9" spans="1:85" s="15" customFormat="1" ht="42" x14ac:dyDescent="0.15">
      <c r="A9" s="263" t="s">
        <v>3</v>
      </c>
      <c r="B9" s="264"/>
      <c r="C9" s="6" t="s">
        <v>4</v>
      </c>
      <c r="D9" s="7" t="s">
        <v>5</v>
      </c>
      <c r="E9" s="8" t="s">
        <v>6</v>
      </c>
      <c r="F9" s="8" t="s">
        <v>7</v>
      </c>
      <c r="G9" s="9" t="s">
        <v>8</v>
      </c>
      <c r="H9" s="10" t="s">
        <v>9</v>
      </c>
      <c r="I9" s="10" t="s">
        <v>10</v>
      </c>
      <c r="J9" s="11" t="s">
        <v>11</v>
      </c>
      <c r="K9" s="9" t="s">
        <v>12</v>
      </c>
      <c r="L9" s="12" t="s">
        <v>13</v>
      </c>
      <c r="M9" s="13" t="s">
        <v>14</v>
      </c>
      <c r="N9" s="8" t="s">
        <v>15</v>
      </c>
      <c r="O9" s="8" t="s">
        <v>16</v>
      </c>
      <c r="P9" s="8" t="s">
        <v>17</v>
      </c>
      <c r="Q9" s="8" t="s">
        <v>18</v>
      </c>
      <c r="R9" s="8" t="s">
        <v>19</v>
      </c>
      <c r="S9" s="14" t="s">
        <v>20</v>
      </c>
      <c r="T9" s="2"/>
      <c r="U9" s="2"/>
    </row>
    <row r="10" spans="1:85" s="15" customFormat="1" ht="10.5" x14ac:dyDescent="0.15">
      <c r="A10" s="265" t="s">
        <v>21</v>
      </c>
      <c r="B10" s="266"/>
      <c r="C10" s="16">
        <f>SUM(D10:G10)</f>
        <v>0</v>
      </c>
      <c r="D10" s="17"/>
      <c r="E10" s="17"/>
      <c r="F10" s="17"/>
      <c r="G10" s="17"/>
      <c r="H10" s="18"/>
      <c r="I10" s="18"/>
      <c r="J10" s="17"/>
      <c r="K10" s="17"/>
      <c r="L10" s="17"/>
      <c r="M10" s="19"/>
      <c r="N10" s="20"/>
      <c r="O10" s="20"/>
      <c r="P10" s="20"/>
      <c r="Q10" s="21"/>
      <c r="R10" s="20"/>
      <c r="S10" s="22"/>
      <c r="T10" s="15" t="str">
        <f>BQ10&amp;BS10&amp;BT10&amp;BU10&amp;BW10&amp;BX10</f>
        <v/>
      </c>
      <c r="BQ10" s="23" t="str">
        <f>IF((J10+K10+L10)&lt;&gt;C10," * La suma del N° de Primera visita + Segunda visita + Tercera o más visitas de seguimiento debe ser igual al Total.","")</f>
        <v/>
      </c>
      <c r="BR10" s="24"/>
      <c r="BS10" s="23" t="str">
        <f>IF(AND(C10&gt;0,N10="")," * No olvide digitar la variable Pueblos Originarios. Digite Cero si no tiene..",IF(N10&gt;C10," * La variable Pueblos Originarios no puede ser mayor al Total.",""))</f>
        <v/>
      </c>
      <c r="BT10" s="23" t="str">
        <f>IF(AND(C10&gt;0,O10="")," * No olvide digitar la variable Migrantes. Digite Cero si no tiene.",IF(O10&gt;C10," * La variable Migrantes no puede ser mayor al Total.",""))</f>
        <v/>
      </c>
      <c r="BU10" s="23" t="str">
        <f>IF(AND($C10&gt;0,P10="")," * No olvide digitar la variable Espacio Amigable/Adolescente. Digite Cero si no tiene.",IF(P10&gt;$C10," * La variable Espacio Amigable/Adolescente no puede ser mayor al Total.",""))</f>
        <v/>
      </c>
      <c r="BV10" s="24"/>
      <c r="BW10" s="23" t="str">
        <f>IF(AND($C10&gt;0,R10="")," * No olvide digitar la variable Niños, Niñas, Adolescentes y Jóvenes SENAME. Digite Cero si no tiene.",IF(R10&gt;$C10," * La variable Niños, Niñas, Adolescentes y Jóvenes SENAME no puede ser mayor al Total.",""))</f>
        <v/>
      </c>
      <c r="BX10" s="23" t="str">
        <f>IF(AND($C10&gt;0,S10="")," * No olvide digitar la variable Niños, niñas, Adolescentes y Jóvenes Mejor Niñez. Digite Cero si no tiene.",IF(S10&gt;$C10," * La variable Niños, niñas, Adolescentes y Jóvenes Mejor Niñez no puede ser mayor al Total.",""))</f>
        <v/>
      </c>
      <c r="BZ10" s="25">
        <f t="shared" ref="BZ10:BZ35" si="0">IF((J10+K10+L10)&lt;&gt;C10,1,0)</f>
        <v>0</v>
      </c>
      <c r="CA10" s="26"/>
      <c r="CB10" s="25">
        <f>IF(AND(C10&gt;0,N10=""),1,IF(N10&gt;C10,1,0))</f>
        <v>0</v>
      </c>
      <c r="CC10" s="25">
        <f>IF(AND(C10&gt;0,O10=""),1,IF(O10&gt;C10,1,0))</f>
        <v>0</v>
      </c>
      <c r="CD10" s="25">
        <f>IF(AND($C10&gt;0,P10=""),1,IF(P10&gt;$C10,1,0))</f>
        <v>0</v>
      </c>
      <c r="CE10" s="26"/>
      <c r="CF10" s="25">
        <f>IF(AND($C10&gt;0,R10=""),1,IF(R10&gt;$C10,1,0))</f>
        <v>0</v>
      </c>
      <c r="CG10" s="25">
        <f>IF(AND($C10&gt;0,S10=""),1,IF(S10&gt;$C10,1,0))</f>
        <v>0</v>
      </c>
    </row>
    <row r="11" spans="1:85" s="15" customFormat="1" ht="10.5" x14ac:dyDescent="0.15">
      <c r="A11" s="260" t="s">
        <v>22</v>
      </c>
      <c r="B11" s="261"/>
      <c r="C11" s="16">
        <f>SUM(D11:G11)</f>
        <v>0</v>
      </c>
      <c r="D11" s="17"/>
      <c r="E11" s="17"/>
      <c r="F11" s="17"/>
      <c r="G11" s="17"/>
      <c r="H11" s="18"/>
      <c r="I11" s="18"/>
      <c r="J11" s="17"/>
      <c r="K11" s="17"/>
      <c r="L11" s="17"/>
      <c r="M11" s="27"/>
      <c r="N11" s="20"/>
      <c r="O11" s="20"/>
      <c r="P11" s="20"/>
      <c r="Q11" s="28"/>
      <c r="R11" s="20"/>
      <c r="S11" s="22"/>
      <c r="T11" s="15" t="str">
        <f t="shared" ref="T11:T22" si="1">BQ11&amp;BS11&amp;BT11&amp;BU11&amp;BW11&amp;BX11</f>
        <v/>
      </c>
      <c r="BQ11" s="23" t="str">
        <f t="shared" ref="BQ11:BQ35" si="2">IF((J11+K11+L11)&lt;&gt;C11," * La suma del N° de Primera visita + Segunda visita + Tercera o más visitas de seguimiento debe coincidir con el Total.","")</f>
        <v/>
      </c>
      <c r="BR11" s="24"/>
      <c r="BS11" s="23" t="str">
        <f t="shared" ref="BS11:BS35" si="3">IF(AND(C11&gt;0,N11="")," * No olvide digitar la variable Pueblos Originarios. Digite Cero si no tiene..",IF(N11&gt;C11," * La variable Pueblos Originarios no puede ser mayor al Total.",""))</f>
        <v/>
      </c>
      <c r="BT11" s="23" t="str">
        <f t="shared" ref="BT11:BT35" si="4">IF(AND(C11&gt;0,O11="")," * No olvide digitar la variable Migrantes. Digite Cero si no tiene.",IF(O11&gt;C11," * La variable Migrantes no puede ser mayor al Total.",""))</f>
        <v/>
      </c>
      <c r="BU11" s="23" t="str">
        <f t="shared" ref="BU11:BU35" si="5">IF(AND($C11&gt;0,P11="")," * No olvide digitar la variable Espacio Amigable/Adolescente. Digite Cero si no tiene.",IF(P11&gt;$C11," * La variable Espacio Amigable/Adolescente no puede ser mayor al Total.",""))</f>
        <v/>
      </c>
      <c r="BV11" s="24"/>
      <c r="BW11" s="23" t="str">
        <f t="shared" ref="BW11:BW35" si="6">IF(AND($C11&gt;0,R11="")," * No olvide digitar la variable Niños, Niñas, Adolescentes y Jóvenes SENAME. Digite Cero si no tiene.",IF(R11&gt;$C11," * La variable Niños, Niñas, Adolescentes y Jóvenes SENAME no puede ser mayor al Total.",""))</f>
        <v/>
      </c>
      <c r="BX11" s="23" t="str">
        <f t="shared" ref="BX11:BX35" si="7">IF(AND($C11&gt;0,S11="")," * No olvide digitar la variable Niños, niñas, Adolescentes y Jóvenes Mejor Niñez. Digite Cero si no tiene.",IF(S11&gt;$C11," * La variable Niños, niñas, Adolescentes y Jóvenes Mejor Niñez no puede ser mayor al Total.",""))</f>
        <v/>
      </c>
      <c r="BZ11" s="25">
        <f t="shared" si="0"/>
        <v>0</v>
      </c>
      <c r="CA11" s="26"/>
      <c r="CB11" s="25">
        <f t="shared" ref="CB11:CB35" si="8">IF(AND(C11&gt;0,N11=""),1,IF(N11&gt;C11,1,0))</f>
        <v>0</v>
      </c>
      <c r="CC11" s="25">
        <f t="shared" ref="CC11:CC35" si="9">IF(AND(C11&gt;0,O11=""),1,IF(O11&gt;C11,1,0))</f>
        <v>0</v>
      </c>
      <c r="CD11" s="25">
        <f t="shared" ref="CD11:CE35" si="10">IF(AND($C11&gt;0,P11=""),1,IF(P11&gt;$C11,1,0))</f>
        <v>0</v>
      </c>
      <c r="CE11" s="26"/>
      <c r="CF11" s="25">
        <f t="shared" ref="CF11:CG35" si="11">IF(AND($C11&gt;0,R11=""),1,IF(R11&gt;$C11,1,0))</f>
        <v>0</v>
      </c>
      <c r="CG11" s="25">
        <f t="shared" si="11"/>
        <v>0</v>
      </c>
    </row>
    <row r="12" spans="1:85" s="15" customFormat="1" ht="10.5" x14ac:dyDescent="0.15">
      <c r="A12" s="260" t="s">
        <v>23</v>
      </c>
      <c r="B12" s="261"/>
      <c r="C12" s="16">
        <f t="shared" ref="C12:C30" si="12">SUM(D12:G12)</f>
        <v>0</v>
      </c>
      <c r="D12" s="17"/>
      <c r="E12" s="17"/>
      <c r="F12" s="17"/>
      <c r="G12" s="17"/>
      <c r="H12" s="18"/>
      <c r="I12" s="18"/>
      <c r="J12" s="17"/>
      <c r="K12" s="17"/>
      <c r="L12" s="17"/>
      <c r="M12" s="27"/>
      <c r="N12" s="20"/>
      <c r="O12" s="20"/>
      <c r="P12" s="20"/>
      <c r="Q12" s="28"/>
      <c r="R12" s="20"/>
      <c r="S12" s="22"/>
      <c r="T12" s="15" t="str">
        <f t="shared" si="1"/>
        <v/>
      </c>
      <c r="BQ12" s="23" t="str">
        <f t="shared" si="2"/>
        <v/>
      </c>
      <c r="BR12" s="24"/>
      <c r="BS12" s="23" t="str">
        <f t="shared" si="3"/>
        <v/>
      </c>
      <c r="BT12" s="23" t="str">
        <f t="shared" si="4"/>
        <v/>
      </c>
      <c r="BU12" s="23" t="str">
        <f t="shared" si="5"/>
        <v/>
      </c>
      <c r="BV12" s="24"/>
      <c r="BW12" s="23" t="str">
        <f t="shared" si="6"/>
        <v/>
      </c>
      <c r="BX12" s="23" t="str">
        <f t="shared" si="7"/>
        <v/>
      </c>
      <c r="BZ12" s="25">
        <f t="shared" si="0"/>
        <v>0</v>
      </c>
      <c r="CA12" s="26"/>
      <c r="CB12" s="25">
        <f t="shared" si="8"/>
        <v>0</v>
      </c>
      <c r="CC12" s="25">
        <f t="shared" si="9"/>
        <v>0</v>
      </c>
      <c r="CD12" s="25">
        <f t="shared" si="10"/>
        <v>0</v>
      </c>
      <c r="CE12" s="26"/>
      <c r="CF12" s="25">
        <f t="shared" si="11"/>
        <v>0</v>
      </c>
      <c r="CG12" s="25">
        <f t="shared" si="11"/>
        <v>0</v>
      </c>
    </row>
    <row r="13" spans="1:85" s="15" customFormat="1" ht="10.5" x14ac:dyDescent="0.15">
      <c r="A13" s="260" t="s">
        <v>24</v>
      </c>
      <c r="B13" s="261"/>
      <c r="C13" s="16">
        <f>SUM(D13:G13)</f>
        <v>0</v>
      </c>
      <c r="D13" s="17"/>
      <c r="E13" s="17"/>
      <c r="F13" s="17"/>
      <c r="G13" s="17"/>
      <c r="H13" s="18"/>
      <c r="I13" s="18"/>
      <c r="J13" s="17"/>
      <c r="K13" s="17"/>
      <c r="L13" s="17"/>
      <c r="M13" s="27"/>
      <c r="N13" s="20"/>
      <c r="O13" s="20"/>
      <c r="P13" s="20"/>
      <c r="Q13" s="28"/>
      <c r="R13" s="20"/>
      <c r="S13" s="22"/>
      <c r="T13" s="15" t="str">
        <f t="shared" si="1"/>
        <v/>
      </c>
      <c r="BQ13" s="23" t="str">
        <f t="shared" si="2"/>
        <v/>
      </c>
      <c r="BR13" s="24"/>
      <c r="BS13" s="23" t="str">
        <f t="shared" si="3"/>
        <v/>
      </c>
      <c r="BT13" s="23" t="str">
        <f t="shared" si="4"/>
        <v/>
      </c>
      <c r="BU13" s="23" t="str">
        <f t="shared" si="5"/>
        <v/>
      </c>
      <c r="BV13" s="24"/>
      <c r="BW13" s="23" t="str">
        <f t="shared" si="6"/>
        <v/>
      </c>
      <c r="BX13" s="23" t="str">
        <f t="shared" si="7"/>
        <v/>
      </c>
      <c r="BZ13" s="25">
        <f t="shared" si="0"/>
        <v>0</v>
      </c>
      <c r="CA13" s="26"/>
      <c r="CB13" s="25">
        <f t="shared" si="8"/>
        <v>0</v>
      </c>
      <c r="CC13" s="25">
        <f t="shared" si="9"/>
        <v>0</v>
      </c>
      <c r="CD13" s="25">
        <f t="shared" si="10"/>
        <v>0</v>
      </c>
      <c r="CE13" s="26"/>
      <c r="CF13" s="25">
        <f t="shared" si="11"/>
        <v>0</v>
      </c>
      <c r="CG13" s="25">
        <f t="shared" si="11"/>
        <v>0</v>
      </c>
    </row>
    <row r="14" spans="1:85" s="15" customFormat="1" ht="10.5" customHeight="1" x14ac:dyDescent="0.15">
      <c r="A14" s="260" t="s">
        <v>25</v>
      </c>
      <c r="B14" s="261"/>
      <c r="C14" s="16">
        <f t="shared" si="12"/>
        <v>0</v>
      </c>
      <c r="D14" s="17"/>
      <c r="E14" s="17"/>
      <c r="F14" s="17"/>
      <c r="G14" s="17"/>
      <c r="H14" s="18"/>
      <c r="I14" s="18"/>
      <c r="J14" s="17"/>
      <c r="K14" s="17"/>
      <c r="L14" s="17"/>
      <c r="M14" s="27"/>
      <c r="N14" s="20"/>
      <c r="O14" s="20"/>
      <c r="P14" s="20"/>
      <c r="Q14" s="28"/>
      <c r="R14" s="20"/>
      <c r="S14" s="22"/>
      <c r="T14" s="15" t="str">
        <f t="shared" si="1"/>
        <v/>
      </c>
      <c r="BQ14" s="23" t="str">
        <f t="shared" si="2"/>
        <v/>
      </c>
      <c r="BR14" s="24"/>
      <c r="BS14" s="23" t="str">
        <f t="shared" si="3"/>
        <v/>
      </c>
      <c r="BT14" s="23" t="str">
        <f t="shared" si="4"/>
        <v/>
      </c>
      <c r="BU14" s="23" t="str">
        <f t="shared" si="5"/>
        <v/>
      </c>
      <c r="BV14" s="24"/>
      <c r="BW14" s="23" t="str">
        <f t="shared" si="6"/>
        <v/>
      </c>
      <c r="BX14" s="23" t="str">
        <f t="shared" si="7"/>
        <v/>
      </c>
      <c r="BZ14" s="25">
        <f t="shared" si="0"/>
        <v>0</v>
      </c>
      <c r="CA14" s="26"/>
      <c r="CB14" s="25">
        <f t="shared" si="8"/>
        <v>0</v>
      </c>
      <c r="CC14" s="25">
        <f t="shared" si="9"/>
        <v>0</v>
      </c>
      <c r="CD14" s="25">
        <f t="shared" si="10"/>
        <v>0</v>
      </c>
      <c r="CE14" s="26"/>
      <c r="CF14" s="25">
        <f t="shared" si="11"/>
        <v>0</v>
      </c>
      <c r="CG14" s="25">
        <f t="shared" si="11"/>
        <v>0</v>
      </c>
    </row>
    <row r="15" spans="1:85" s="15" customFormat="1" ht="10.5" customHeight="1" x14ac:dyDescent="0.15">
      <c r="A15" s="260" t="s">
        <v>26</v>
      </c>
      <c r="B15" s="261"/>
      <c r="C15" s="16">
        <f t="shared" si="12"/>
        <v>0</v>
      </c>
      <c r="D15" s="17"/>
      <c r="E15" s="17"/>
      <c r="F15" s="17"/>
      <c r="G15" s="17"/>
      <c r="H15" s="18"/>
      <c r="I15" s="18"/>
      <c r="J15" s="17"/>
      <c r="K15" s="17"/>
      <c r="L15" s="17"/>
      <c r="M15" s="27"/>
      <c r="N15" s="20"/>
      <c r="O15" s="20"/>
      <c r="P15" s="20"/>
      <c r="Q15" s="28"/>
      <c r="R15" s="20"/>
      <c r="S15" s="22"/>
      <c r="T15" s="15" t="str">
        <f t="shared" si="1"/>
        <v/>
      </c>
      <c r="BQ15" s="23" t="str">
        <f t="shared" si="2"/>
        <v/>
      </c>
      <c r="BR15" s="24"/>
      <c r="BS15" s="23" t="str">
        <f t="shared" si="3"/>
        <v/>
      </c>
      <c r="BT15" s="23" t="str">
        <f t="shared" si="4"/>
        <v/>
      </c>
      <c r="BU15" s="23" t="str">
        <f t="shared" si="5"/>
        <v/>
      </c>
      <c r="BV15" s="24"/>
      <c r="BW15" s="23" t="str">
        <f t="shared" si="6"/>
        <v/>
      </c>
      <c r="BX15" s="23" t="str">
        <f t="shared" si="7"/>
        <v/>
      </c>
      <c r="BZ15" s="25">
        <f t="shared" si="0"/>
        <v>0</v>
      </c>
      <c r="CA15" s="26"/>
      <c r="CB15" s="25">
        <f t="shared" si="8"/>
        <v>0</v>
      </c>
      <c r="CC15" s="25">
        <f t="shared" si="9"/>
        <v>0</v>
      </c>
      <c r="CD15" s="25">
        <f t="shared" si="10"/>
        <v>0</v>
      </c>
      <c r="CE15" s="26"/>
      <c r="CF15" s="25">
        <f t="shared" si="11"/>
        <v>0</v>
      </c>
      <c r="CG15" s="25">
        <f t="shared" si="11"/>
        <v>0</v>
      </c>
    </row>
    <row r="16" spans="1:85" s="15" customFormat="1" ht="10.5" customHeight="1" x14ac:dyDescent="0.15">
      <c r="A16" s="260" t="s">
        <v>27</v>
      </c>
      <c r="B16" s="261"/>
      <c r="C16" s="16">
        <f t="shared" si="12"/>
        <v>0</v>
      </c>
      <c r="D16" s="17"/>
      <c r="E16" s="17"/>
      <c r="F16" s="17"/>
      <c r="G16" s="17"/>
      <c r="H16" s="18"/>
      <c r="I16" s="18"/>
      <c r="J16" s="17"/>
      <c r="K16" s="17"/>
      <c r="L16" s="17"/>
      <c r="M16" s="27"/>
      <c r="N16" s="20"/>
      <c r="O16" s="20"/>
      <c r="P16" s="20"/>
      <c r="Q16" s="28"/>
      <c r="R16" s="20"/>
      <c r="S16" s="22"/>
      <c r="T16" s="15" t="str">
        <f t="shared" si="1"/>
        <v/>
      </c>
      <c r="BQ16" s="23" t="str">
        <f t="shared" si="2"/>
        <v/>
      </c>
      <c r="BR16" s="24"/>
      <c r="BS16" s="23" t="str">
        <f t="shared" si="3"/>
        <v/>
      </c>
      <c r="BT16" s="23" t="str">
        <f t="shared" si="4"/>
        <v/>
      </c>
      <c r="BU16" s="23" t="str">
        <f t="shared" si="5"/>
        <v/>
      </c>
      <c r="BV16" s="24"/>
      <c r="BW16" s="23" t="str">
        <f t="shared" si="6"/>
        <v/>
      </c>
      <c r="BX16" s="23" t="str">
        <f t="shared" si="7"/>
        <v/>
      </c>
      <c r="BZ16" s="25">
        <f t="shared" si="0"/>
        <v>0</v>
      </c>
      <c r="CA16" s="26"/>
      <c r="CB16" s="25">
        <f t="shared" si="8"/>
        <v>0</v>
      </c>
      <c r="CC16" s="25">
        <f t="shared" si="9"/>
        <v>0</v>
      </c>
      <c r="CD16" s="25">
        <f t="shared" si="10"/>
        <v>0</v>
      </c>
      <c r="CE16" s="26"/>
      <c r="CF16" s="25">
        <f t="shared" si="11"/>
        <v>0</v>
      </c>
      <c r="CG16" s="25">
        <f t="shared" si="11"/>
        <v>0</v>
      </c>
    </row>
    <row r="17" spans="1:85" s="15" customFormat="1" ht="10.5" x14ac:dyDescent="0.15">
      <c r="A17" s="260" t="s">
        <v>28</v>
      </c>
      <c r="B17" s="261"/>
      <c r="C17" s="16">
        <f t="shared" si="12"/>
        <v>0</v>
      </c>
      <c r="D17" s="17"/>
      <c r="E17" s="17"/>
      <c r="F17" s="17"/>
      <c r="G17" s="17"/>
      <c r="H17" s="18"/>
      <c r="I17" s="18"/>
      <c r="J17" s="17"/>
      <c r="K17" s="17"/>
      <c r="L17" s="17"/>
      <c r="M17" s="27"/>
      <c r="N17" s="20"/>
      <c r="O17" s="20"/>
      <c r="P17" s="20"/>
      <c r="Q17" s="28"/>
      <c r="R17" s="20"/>
      <c r="S17" s="22"/>
      <c r="T17" s="15" t="str">
        <f t="shared" si="1"/>
        <v/>
      </c>
      <c r="BQ17" s="23" t="str">
        <f t="shared" si="2"/>
        <v/>
      </c>
      <c r="BR17" s="24"/>
      <c r="BS17" s="23" t="str">
        <f t="shared" si="3"/>
        <v/>
      </c>
      <c r="BT17" s="23" t="str">
        <f t="shared" si="4"/>
        <v/>
      </c>
      <c r="BU17" s="23" t="str">
        <f t="shared" si="5"/>
        <v/>
      </c>
      <c r="BV17" s="24"/>
      <c r="BW17" s="23" t="str">
        <f t="shared" si="6"/>
        <v/>
      </c>
      <c r="BX17" s="23" t="str">
        <f t="shared" si="7"/>
        <v/>
      </c>
      <c r="BZ17" s="25">
        <f t="shared" si="0"/>
        <v>0</v>
      </c>
      <c r="CA17" s="26"/>
      <c r="CB17" s="25">
        <f t="shared" si="8"/>
        <v>0</v>
      </c>
      <c r="CC17" s="25">
        <f t="shared" si="9"/>
        <v>0</v>
      </c>
      <c r="CD17" s="25">
        <f t="shared" si="10"/>
        <v>0</v>
      </c>
      <c r="CE17" s="26"/>
      <c r="CF17" s="25">
        <f t="shared" si="11"/>
        <v>0</v>
      </c>
      <c r="CG17" s="25">
        <f t="shared" si="11"/>
        <v>0</v>
      </c>
    </row>
    <row r="18" spans="1:85" s="15" customFormat="1" ht="10.5" customHeight="1" x14ac:dyDescent="0.15">
      <c r="A18" s="260" t="s">
        <v>29</v>
      </c>
      <c r="B18" s="261"/>
      <c r="C18" s="16">
        <f t="shared" si="12"/>
        <v>0</v>
      </c>
      <c r="D18" s="17"/>
      <c r="E18" s="17"/>
      <c r="F18" s="17"/>
      <c r="G18" s="17"/>
      <c r="H18" s="18"/>
      <c r="I18" s="18"/>
      <c r="J18" s="17"/>
      <c r="K18" s="17"/>
      <c r="L18" s="17"/>
      <c r="M18" s="29"/>
      <c r="N18" s="20"/>
      <c r="O18" s="20"/>
      <c r="P18" s="20"/>
      <c r="Q18" s="28"/>
      <c r="R18" s="20"/>
      <c r="S18" s="22"/>
      <c r="T18" s="15" t="str">
        <f>BQ18&amp;BR18&amp;BS18&amp;BT18&amp;BU18&amp;BW18&amp;BX18</f>
        <v/>
      </c>
      <c r="BQ18" s="23" t="str">
        <f t="shared" si="2"/>
        <v/>
      </c>
      <c r="BR18" s="23" t="str">
        <f>IF(AND(C18&gt;0,M18="")," * No olvide digitar la variable Programa de Acompañamiento Psicosocial en APS. Si no tiene digite Cero.",IF(M18&gt;C18," * La variable Programa de Acompañamiento Psicosocial en APS no puede ser mayor al Total.",""))</f>
        <v/>
      </c>
      <c r="BS18" s="23" t="str">
        <f t="shared" si="3"/>
        <v/>
      </c>
      <c r="BT18" s="23" t="str">
        <f t="shared" si="4"/>
        <v/>
      </c>
      <c r="BU18" s="23" t="str">
        <f t="shared" si="5"/>
        <v/>
      </c>
      <c r="BV18" s="24"/>
      <c r="BW18" s="23" t="str">
        <f t="shared" si="6"/>
        <v/>
      </c>
      <c r="BX18" s="23" t="str">
        <f t="shared" si="7"/>
        <v/>
      </c>
      <c r="BZ18" s="25">
        <f t="shared" si="0"/>
        <v>0</v>
      </c>
      <c r="CA18" s="25">
        <f>IF(AND(C18&gt;0,M18=""),1,IF(M18&gt;C18,1,0))</f>
        <v>0</v>
      </c>
      <c r="CB18" s="25">
        <f t="shared" si="8"/>
        <v>0</v>
      </c>
      <c r="CC18" s="25">
        <f t="shared" si="9"/>
        <v>0</v>
      </c>
      <c r="CD18" s="25">
        <f t="shared" si="10"/>
        <v>0</v>
      </c>
      <c r="CE18" s="26"/>
      <c r="CF18" s="25">
        <f t="shared" si="11"/>
        <v>0</v>
      </c>
      <c r="CG18" s="25">
        <f t="shared" si="11"/>
        <v>0</v>
      </c>
    </row>
    <row r="19" spans="1:85" s="15" customFormat="1" ht="10.5" customHeight="1" x14ac:dyDescent="0.15">
      <c r="A19" s="260" t="s">
        <v>30</v>
      </c>
      <c r="B19" s="261"/>
      <c r="C19" s="16">
        <f t="shared" si="12"/>
        <v>0</v>
      </c>
      <c r="D19" s="17"/>
      <c r="E19" s="17"/>
      <c r="F19" s="17"/>
      <c r="G19" s="17"/>
      <c r="H19" s="18"/>
      <c r="I19" s="18"/>
      <c r="J19" s="17"/>
      <c r="K19" s="17"/>
      <c r="L19" s="17"/>
      <c r="M19" s="29"/>
      <c r="N19" s="20"/>
      <c r="O19" s="20"/>
      <c r="P19" s="20"/>
      <c r="Q19" s="28"/>
      <c r="R19" s="20"/>
      <c r="S19" s="22"/>
      <c r="T19" s="15" t="str">
        <f t="shared" ref="T19:T20" si="13">BQ19&amp;BR19&amp;BS19&amp;BT19&amp;BU19&amp;BW19&amp;BX19</f>
        <v/>
      </c>
      <c r="BQ19" s="23" t="str">
        <f t="shared" si="2"/>
        <v/>
      </c>
      <c r="BR19" s="23" t="str">
        <f>IF(AND(C19&gt;0,M19="")," * No olvide digitar la variable Programa de Acompañamiento Psicosocial en APS. Si no tiene digite Cero.",IF(M19&gt;C19," * La variable Programa de Acompañamiento Psicosocial en APS no puede ser mayor al Total.",""))</f>
        <v/>
      </c>
      <c r="BS19" s="23" t="str">
        <f t="shared" si="3"/>
        <v/>
      </c>
      <c r="BT19" s="23" t="str">
        <f t="shared" si="4"/>
        <v/>
      </c>
      <c r="BU19" s="23" t="str">
        <f t="shared" si="5"/>
        <v/>
      </c>
      <c r="BV19" s="24"/>
      <c r="BW19" s="23" t="str">
        <f t="shared" si="6"/>
        <v/>
      </c>
      <c r="BX19" s="23" t="str">
        <f t="shared" si="7"/>
        <v/>
      </c>
      <c r="BZ19" s="25">
        <f t="shared" si="0"/>
        <v>0</v>
      </c>
      <c r="CA19" s="25">
        <f>IF(AND(C19&gt;0,M19=""),1,IF(M19&gt;C19,1,0))</f>
        <v>0</v>
      </c>
      <c r="CB19" s="25">
        <f t="shared" si="8"/>
        <v>0</v>
      </c>
      <c r="CC19" s="25">
        <f t="shared" si="9"/>
        <v>0</v>
      </c>
      <c r="CD19" s="25">
        <f t="shared" si="10"/>
        <v>0</v>
      </c>
      <c r="CE19" s="26"/>
      <c r="CF19" s="25">
        <f t="shared" si="11"/>
        <v>0</v>
      </c>
      <c r="CG19" s="25">
        <f t="shared" si="11"/>
        <v>0</v>
      </c>
    </row>
    <row r="20" spans="1:85" s="15" customFormat="1" ht="10.5" customHeight="1" x14ac:dyDescent="0.15">
      <c r="A20" s="260" t="s">
        <v>31</v>
      </c>
      <c r="B20" s="261"/>
      <c r="C20" s="16">
        <f t="shared" si="12"/>
        <v>0</v>
      </c>
      <c r="D20" s="17"/>
      <c r="E20" s="17"/>
      <c r="F20" s="17"/>
      <c r="G20" s="17"/>
      <c r="H20" s="18"/>
      <c r="I20" s="18"/>
      <c r="J20" s="17"/>
      <c r="K20" s="17"/>
      <c r="L20" s="17"/>
      <c r="M20" s="29"/>
      <c r="N20" s="20"/>
      <c r="O20" s="20"/>
      <c r="P20" s="20"/>
      <c r="Q20" s="28"/>
      <c r="R20" s="20"/>
      <c r="S20" s="22"/>
      <c r="T20" s="15" t="str">
        <f t="shared" si="13"/>
        <v/>
      </c>
      <c r="BQ20" s="23" t="str">
        <f t="shared" si="2"/>
        <v/>
      </c>
      <c r="BR20" s="23" t="str">
        <f>IF(AND(C20&gt;0,M20="")," * No olvide digitar la variable Programa de Acompañamiento Psicosocial en APS. Si no tiene digite Cero.",IF(M20&gt;C20," * La variable Programa de Acompañamiento Psicosocial en APS no puede ser mayor al Total.",""))</f>
        <v/>
      </c>
      <c r="BS20" s="23" t="str">
        <f t="shared" si="3"/>
        <v/>
      </c>
      <c r="BT20" s="23" t="str">
        <f t="shared" si="4"/>
        <v/>
      </c>
      <c r="BU20" s="23" t="str">
        <f t="shared" si="5"/>
        <v/>
      </c>
      <c r="BV20" s="24"/>
      <c r="BW20" s="23" t="str">
        <f t="shared" si="6"/>
        <v/>
      </c>
      <c r="BX20" s="23" t="str">
        <f t="shared" si="7"/>
        <v/>
      </c>
      <c r="BZ20" s="25">
        <f t="shared" si="0"/>
        <v>0</v>
      </c>
      <c r="CA20" s="25">
        <f>IF(AND(C20&gt;0,M20=""),1,IF(M20&gt;C20,1,0))</f>
        <v>0</v>
      </c>
      <c r="CB20" s="25">
        <f t="shared" si="8"/>
        <v>0</v>
      </c>
      <c r="CC20" s="25">
        <f t="shared" si="9"/>
        <v>0</v>
      </c>
      <c r="CD20" s="25">
        <f t="shared" si="10"/>
        <v>0</v>
      </c>
      <c r="CE20" s="26"/>
      <c r="CF20" s="25">
        <f t="shared" si="11"/>
        <v>0</v>
      </c>
      <c r="CG20" s="25">
        <f t="shared" si="11"/>
        <v>0</v>
      </c>
    </row>
    <row r="21" spans="1:85" s="15" customFormat="1" ht="10.5" customHeight="1" x14ac:dyDescent="0.15">
      <c r="A21" s="260" t="s">
        <v>32</v>
      </c>
      <c r="B21" s="261"/>
      <c r="C21" s="16">
        <f t="shared" si="12"/>
        <v>0</v>
      </c>
      <c r="D21" s="17"/>
      <c r="E21" s="17"/>
      <c r="F21" s="17"/>
      <c r="G21" s="17"/>
      <c r="H21" s="18"/>
      <c r="I21" s="18"/>
      <c r="J21" s="17"/>
      <c r="K21" s="17"/>
      <c r="L21" s="17"/>
      <c r="M21" s="27"/>
      <c r="N21" s="20"/>
      <c r="O21" s="20"/>
      <c r="P21" s="20"/>
      <c r="Q21" s="28"/>
      <c r="R21" s="20"/>
      <c r="S21" s="22"/>
      <c r="T21" s="15" t="str">
        <f t="shared" si="1"/>
        <v/>
      </c>
      <c r="BQ21" s="23" t="str">
        <f t="shared" si="2"/>
        <v/>
      </c>
      <c r="BR21" s="24"/>
      <c r="BS21" s="23" t="str">
        <f t="shared" si="3"/>
        <v/>
      </c>
      <c r="BT21" s="23" t="str">
        <f t="shared" si="4"/>
        <v/>
      </c>
      <c r="BU21" s="23" t="str">
        <f t="shared" si="5"/>
        <v/>
      </c>
      <c r="BV21" s="24"/>
      <c r="BW21" s="23" t="str">
        <f t="shared" si="6"/>
        <v/>
      </c>
      <c r="BX21" s="23" t="str">
        <f t="shared" si="7"/>
        <v/>
      </c>
      <c r="BZ21" s="25">
        <f t="shared" si="0"/>
        <v>0</v>
      </c>
      <c r="CA21" s="26"/>
      <c r="CB21" s="25">
        <f t="shared" si="8"/>
        <v>0</v>
      </c>
      <c r="CC21" s="25">
        <f t="shared" si="9"/>
        <v>0</v>
      </c>
      <c r="CD21" s="25">
        <f t="shared" si="10"/>
        <v>0</v>
      </c>
      <c r="CE21" s="26"/>
      <c r="CF21" s="25">
        <f t="shared" si="11"/>
        <v>0</v>
      </c>
      <c r="CG21" s="25">
        <f t="shared" si="11"/>
        <v>0</v>
      </c>
    </row>
    <row r="22" spans="1:85" s="15" customFormat="1" ht="10.5" x14ac:dyDescent="0.15">
      <c r="A22" s="260" t="s">
        <v>33</v>
      </c>
      <c r="B22" s="261"/>
      <c r="C22" s="16">
        <f t="shared" si="12"/>
        <v>0</v>
      </c>
      <c r="D22" s="17"/>
      <c r="E22" s="17"/>
      <c r="F22" s="17"/>
      <c r="G22" s="17"/>
      <c r="H22" s="18"/>
      <c r="I22" s="18"/>
      <c r="J22" s="17"/>
      <c r="K22" s="17"/>
      <c r="L22" s="17"/>
      <c r="M22" s="27"/>
      <c r="N22" s="20"/>
      <c r="O22" s="20"/>
      <c r="P22" s="20"/>
      <c r="Q22" s="28"/>
      <c r="R22" s="20"/>
      <c r="S22" s="22"/>
      <c r="T22" s="15" t="str">
        <f t="shared" si="1"/>
        <v/>
      </c>
      <c r="BQ22" s="23" t="str">
        <f t="shared" si="2"/>
        <v/>
      </c>
      <c r="BR22" s="24"/>
      <c r="BS22" s="23" t="str">
        <f t="shared" si="3"/>
        <v/>
      </c>
      <c r="BT22" s="23" t="str">
        <f t="shared" si="4"/>
        <v/>
      </c>
      <c r="BU22" s="23" t="str">
        <f t="shared" si="5"/>
        <v/>
      </c>
      <c r="BV22" s="24"/>
      <c r="BW22" s="23" t="str">
        <f t="shared" si="6"/>
        <v/>
      </c>
      <c r="BX22" s="23" t="str">
        <f t="shared" si="7"/>
        <v/>
      </c>
      <c r="BZ22" s="25">
        <f t="shared" si="0"/>
        <v>0</v>
      </c>
      <c r="CA22" s="26"/>
      <c r="CB22" s="25">
        <f t="shared" si="8"/>
        <v>0</v>
      </c>
      <c r="CC22" s="25">
        <f t="shared" si="9"/>
        <v>0</v>
      </c>
      <c r="CD22" s="25">
        <f t="shared" si="10"/>
        <v>0</v>
      </c>
      <c r="CE22" s="26"/>
      <c r="CF22" s="25">
        <f t="shared" si="11"/>
        <v>0</v>
      </c>
      <c r="CG22" s="25">
        <f t="shared" si="11"/>
        <v>0</v>
      </c>
    </row>
    <row r="23" spans="1:85" s="15" customFormat="1" ht="10.5" x14ac:dyDescent="0.15">
      <c r="A23" s="260" t="s">
        <v>34</v>
      </c>
      <c r="B23" s="261"/>
      <c r="C23" s="16">
        <f>SUM(D23:G23)</f>
        <v>0</v>
      </c>
      <c r="D23" s="17"/>
      <c r="E23" s="17"/>
      <c r="F23" s="17"/>
      <c r="G23" s="17"/>
      <c r="H23" s="18"/>
      <c r="I23" s="18"/>
      <c r="J23" s="17"/>
      <c r="K23" s="17"/>
      <c r="L23" s="17"/>
      <c r="M23" s="29"/>
      <c r="N23" s="20"/>
      <c r="O23" s="20"/>
      <c r="P23" s="20"/>
      <c r="Q23" s="20"/>
      <c r="R23" s="20"/>
      <c r="S23" s="22"/>
      <c r="T23" s="15" t="str">
        <f>BQ23&amp;BR23&amp;BS23&amp;BT23&amp;BU23&amp;BV23&amp;BW23&amp;BX23</f>
        <v/>
      </c>
      <c r="BQ23" s="23" t="str">
        <f t="shared" si="2"/>
        <v/>
      </c>
      <c r="BR23" s="23" t="str">
        <f>IF(AND(C23&gt;0,M23="")," * No olvide digitar la variable Programa de Acompañamiento Psicosocial en APS. Si no tiene digite Cero.",IF(M23&gt;C23," * La variable Programa de Acompañamiento Psicosocial en APS no puede ser mayor al Total.",""))</f>
        <v/>
      </c>
      <c r="BS23" s="23" t="str">
        <f t="shared" si="3"/>
        <v/>
      </c>
      <c r="BT23" s="23" t="str">
        <f t="shared" si="4"/>
        <v/>
      </c>
      <c r="BU23" s="23" t="str">
        <f t="shared" si="5"/>
        <v/>
      </c>
      <c r="BV23" s="23" t="str">
        <f>IF(AND($C23&gt;0,Q23="")," * No olvide digitar la variable Gestante con 3 o más riesgos. Digite Cero si no tiene.",IF(Q23&gt;$C23," * La variable Gestante con 3 o más riesgos no puede ser mayor al Total.",""))</f>
        <v/>
      </c>
      <c r="BW23" s="23" t="str">
        <f t="shared" si="6"/>
        <v/>
      </c>
      <c r="BX23" s="23" t="str">
        <f t="shared" si="7"/>
        <v/>
      </c>
      <c r="BZ23" s="25">
        <f t="shared" si="0"/>
        <v>0</v>
      </c>
      <c r="CA23" s="25">
        <f>IF(AND(C23&gt;0,M23=""),1,IF(M23&gt;C23,1,0))</f>
        <v>0</v>
      </c>
      <c r="CB23" s="25">
        <f t="shared" si="8"/>
        <v>0</v>
      </c>
      <c r="CC23" s="25">
        <f t="shared" si="9"/>
        <v>0</v>
      </c>
      <c r="CD23" s="25">
        <f t="shared" si="10"/>
        <v>0</v>
      </c>
      <c r="CE23" s="25">
        <f>IF(AND($C23&gt;0,Q23=""),1,IF(Q23&gt;$C23,1,0))</f>
        <v>0</v>
      </c>
      <c r="CF23" s="25">
        <f t="shared" si="11"/>
        <v>0</v>
      </c>
      <c r="CG23" s="25">
        <f t="shared" si="11"/>
        <v>0</v>
      </c>
    </row>
    <row r="24" spans="1:85" s="15" customFormat="1" ht="10.5" customHeight="1" x14ac:dyDescent="0.15">
      <c r="A24" s="260" t="s">
        <v>35</v>
      </c>
      <c r="B24" s="261"/>
      <c r="C24" s="16">
        <f t="shared" si="12"/>
        <v>0</v>
      </c>
      <c r="D24" s="17"/>
      <c r="E24" s="17"/>
      <c r="F24" s="17"/>
      <c r="G24" s="17"/>
      <c r="H24" s="18"/>
      <c r="I24" s="18"/>
      <c r="J24" s="17"/>
      <c r="K24" s="17"/>
      <c r="L24" s="17"/>
      <c r="M24" s="29"/>
      <c r="N24" s="20"/>
      <c r="O24" s="20"/>
      <c r="P24" s="20"/>
      <c r="Q24" s="20"/>
      <c r="R24" s="20"/>
      <c r="S24" s="22"/>
      <c r="T24" s="15" t="str">
        <f t="shared" ref="T24:T25" si="14">BQ24&amp;BR24&amp;BS24&amp;BT24&amp;BU24&amp;BV24&amp;BW24&amp;BX24</f>
        <v/>
      </c>
      <c r="BQ24" s="23" t="str">
        <f t="shared" si="2"/>
        <v/>
      </c>
      <c r="BR24" s="23" t="str">
        <f>IF(AND(C24&gt;0,M24="")," * No olvide digitar la variable Programa de Acompañamiento Psicosocial en APS. Si no tiene digite Cero.",IF(M24&gt;C24," * La variable Programa de Acompañamiento Psicosocial en APS no puede ser mayor al Total.",""))</f>
        <v/>
      </c>
      <c r="BS24" s="23" t="str">
        <f t="shared" si="3"/>
        <v/>
      </c>
      <c r="BT24" s="23" t="str">
        <f t="shared" si="4"/>
        <v/>
      </c>
      <c r="BU24" s="23" t="str">
        <f t="shared" si="5"/>
        <v/>
      </c>
      <c r="BV24" s="23" t="str">
        <f t="shared" ref="BV24:BV25" si="15">IF(AND($C24&gt;0,Q24="")," * No olvide digitar la variable Gestante con 3 o más riesgos. Digite Cero si no tiene.",IF(Q24&gt;$C24," * La variable Gestante con 3 o más riesgos no puede ser mayor al Total.",""))</f>
        <v/>
      </c>
      <c r="BW24" s="23" t="str">
        <f t="shared" si="6"/>
        <v/>
      </c>
      <c r="BX24" s="23" t="str">
        <f t="shared" si="7"/>
        <v/>
      </c>
      <c r="BZ24" s="25">
        <f t="shared" si="0"/>
        <v>0</v>
      </c>
      <c r="CA24" s="25">
        <f>IF(AND(C24&gt;0,M24=""),1,IF(M24&gt;C24,1,0))</f>
        <v>0</v>
      </c>
      <c r="CB24" s="25">
        <f t="shared" si="8"/>
        <v>0</v>
      </c>
      <c r="CC24" s="25">
        <f t="shared" si="9"/>
        <v>0</v>
      </c>
      <c r="CD24" s="25">
        <f t="shared" si="10"/>
        <v>0</v>
      </c>
      <c r="CE24" s="25">
        <f t="shared" si="10"/>
        <v>0</v>
      </c>
      <c r="CF24" s="25">
        <f t="shared" si="11"/>
        <v>0</v>
      </c>
      <c r="CG24" s="25">
        <f t="shared" si="11"/>
        <v>0</v>
      </c>
    </row>
    <row r="25" spans="1:85" s="15" customFormat="1" ht="10.5" customHeight="1" x14ac:dyDescent="0.15">
      <c r="A25" s="260" t="s">
        <v>36</v>
      </c>
      <c r="B25" s="261"/>
      <c r="C25" s="16">
        <f>SUM(D25:G25)</f>
        <v>0</v>
      </c>
      <c r="D25" s="17"/>
      <c r="E25" s="17"/>
      <c r="F25" s="17"/>
      <c r="G25" s="17"/>
      <c r="H25" s="18"/>
      <c r="I25" s="18"/>
      <c r="J25" s="17"/>
      <c r="K25" s="17"/>
      <c r="L25" s="17"/>
      <c r="M25" s="29"/>
      <c r="N25" s="20"/>
      <c r="O25" s="20"/>
      <c r="P25" s="20"/>
      <c r="Q25" s="20"/>
      <c r="R25" s="20"/>
      <c r="S25" s="22"/>
      <c r="T25" s="15" t="str">
        <f t="shared" si="14"/>
        <v/>
      </c>
      <c r="BQ25" s="23" t="str">
        <f t="shared" si="2"/>
        <v/>
      </c>
      <c r="BR25" s="23" t="str">
        <f>IF(AND(C25&gt;0,M25="")," * No olvide digitar la variable Programa de Acompañamiento Psicosocial en APS. Si no tiene digite Cero.",IF(M25&gt;C25," * La variable Programa de Acompañamiento Psicosocial en APS no puede ser mayor al Total.",""))</f>
        <v/>
      </c>
      <c r="BS25" s="23" t="str">
        <f t="shared" si="3"/>
        <v/>
      </c>
      <c r="BT25" s="23" t="str">
        <f t="shared" si="4"/>
        <v/>
      </c>
      <c r="BU25" s="23" t="str">
        <f t="shared" si="5"/>
        <v/>
      </c>
      <c r="BV25" s="23" t="str">
        <f t="shared" si="15"/>
        <v/>
      </c>
      <c r="BW25" s="23" t="str">
        <f t="shared" si="6"/>
        <v/>
      </c>
      <c r="BX25" s="23" t="str">
        <f t="shared" si="7"/>
        <v/>
      </c>
      <c r="BZ25" s="25">
        <f t="shared" si="0"/>
        <v>0</v>
      </c>
      <c r="CA25" s="25">
        <f>IF(AND(C25&gt;0,M25=""),1,IF(M25&gt;C25,1,0))</f>
        <v>0</v>
      </c>
      <c r="CB25" s="25">
        <f t="shared" si="8"/>
        <v>0</v>
      </c>
      <c r="CC25" s="25">
        <f t="shared" si="9"/>
        <v>0</v>
      </c>
      <c r="CD25" s="25">
        <f t="shared" si="10"/>
        <v>0</v>
      </c>
      <c r="CE25" s="25">
        <f t="shared" si="10"/>
        <v>0</v>
      </c>
      <c r="CF25" s="25">
        <f t="shared" si="11"/>
        <v>0</v>
      </c>
      <c r="CG25" s="25">
        <f t="shared" si="11"/>
        <v>0</v>
      </c>
    </row>
    <row r="26" spans="1:85" s="15" customFormat="1" ht="10.5" customHeight="1" x14ac:dyDescent="0.15">
      <c r="A26" s="260" t="s">
        <v>37</v>
      </c>
      <c r="B26" s="261"/>
      <c r="C26" s="16">
        <f t="shared" si="12"/>
        <v>0</v>
      </c>
      <c r="D26" s="17"/>
      <c r="E26" s="17"/>
      <c r="F26" s="17"/>
      <c r="G26" s="17"/>
      <c r="H26" s="18"/>
      <c r="I26" s="18"/>
      <c r="J26" s="17"/>
      <c r="K26" s="17"/>
      <c r="L26" s="17"/>
      <c r="M26" s="27"/>
      <c r="N26" s="20"/>
      <c r="O26" s="20"/>
      <c r="P26" s="20"/>
      <c r="Q26" s="30"/>
      <c r="R26" s="20"/>
      <c r="S26" s="22"/>
      <c r="T26" s="15" t="str">
        <f t="shared" ref="T26:T27" si="16">BQ26&amp;BS26&amp;BT26&amp;BU26&amp;BW26&amp;BX26</f>
        <v/>
      </c>
      <c r="BQ26" s="23" t="str">
        <f>IF((J26+K26+L26)&lt;&gt;C26," * La suma del N° de Primera visita + Segunda visita + Tercera o más visitas de seguimiento debe coincidir con el Total.","")</f>
        <v/>
      </c>
      <c r="BR26" s="24"/>
      <c r="BS26" s="23" t="str">
        <f t="shared" si="3"/>
        <v/>
      </c>
      <c r="BT26" s="23" t="str">
        <f t="shared" si="4"/>
        <v/>
      </c>
      <c r="BU26" s="23" t="str">
        <f t="shared" si="5"/>
        <v/>
      </c>
      <c r="BV26" s="24"/>
      <c r="BW26" s="23" t="str">
        <f t="shared" si="6"/>
        <v/>
      </c>
      <c r="BX26" s="23" t="str">
        <f t="shared" si="7"/>
        <v/>
      </c>
      <c r="BZ26" s="25">
        <f t="shared" si="0"/>
        <v>0</v>
      </c>
      <c r="CA26" s="26"/>
      <c r="CB26" s="25">
        <f t="shared" si="8"/>
        <v>0</v>
      </c>
      <c r="CC26" s="25">
        <f t="shared" si="9"/>
        <v>0</v>
      </c>
      <c r="CD26" s="25">
        <f t="shared" si="10"/>
        <v>0</v>
      </c>
      <c r="CE26" s="26"/>
      <c r="CF26" s="25">
        <f t="shared" si="11"/>
        <v>0</v>
      </c>
      <c r="CG26" s="25">
        <f t="shared" si="11"/>
        <v>0</v>
      </c>
    </row>
    <row r="27" spans="1:85" s="15" customFormat="1" ht="10.5" customHeight="1" x14ac:dyDescent="0.15">
      <c r="A27" s="260" t="s">
        <v>38</v>
      </c>
      <c r="B27" s="261"/>
      <c r="C27" s="16">
        <f t="shared" si="12"/>
        <v>0</v>
      </c>
      <c r="D27" s="17"/>
      <c r="E27" s="17"/>
      <c r="F27" s="17"/>
      <c r="G27" s="17"/>
      <c r="H27" s="18"/>
      <c r="I27" s="18"/>
      <c r="J27" s="17"/>
      <c r="K27" s="17"/>
      <c r="L27" s="17"/>
      <c r="M27" s="27"/>
      <c r="N27" s="20"/>
      <c r="O27" s="20"/>
      <c r="P27" s="20"/>
      <c r="Q27" s="30"/>
      <c r="R27" s="20"/>
      <c r="S27" s="22"/>
      <c r="T27" s="15" t="str">
        <f t="shared" si="16"/>
        <v/>
      </c>
      <c r="BQ27" s="23" t="str">
        <f t="shared" si="2"/>
        <v/>
      </c>
      <c r="BR27" s="24"/>
      <c r="BS27" s="23" t="str">
        <f t="shared" si="3"/>
        <v/>
      </c>
      <c r="BT27" s="23" t="str">
        <f t="shared" si="4"/>
        <v/>
      </c>
      <c r="BU27" s="23" t="str">
        <f t="shared" si="5"/>
        <v/>
      </c>
      <c r="BV27" s="24"/>
      <c r="BW27" s="23" t="str">
        <f t="shared" si="6"/>
        <v/>
      </c>
      <c r="BX27" s="23" t="str">
        <f t="shared" si="7"/>
        <v/>
      </c>
      <c r="BZ27" s="25">
        <f t="shared" si="0"/>
        <v>0</v>
      </c>
      <c r="CA27" s="26"/>
      <c r="CB27" s="25">
        <f t="shared" si="8"/>
        <v>0</v>
      </c>
      <c r="CC27" s="25">
        <f t="shared" si="9"/>
        <v>0</v>
      </c>
      <c r="CD27" s="25">
        <f t="shared" si="10"/>
        <v>0</v>
      </c>
      <c r="CE27" s="26"/>
      <c r="CF27" s="25">
        <f t="shared" si="11"/>
        <v>0</v>
      </c>
      <c r="CG27" s="25">
        <f t="shared" si="11"/>
        <v>0</v>
      </c>
    </row>
    <row r="28" spans="1:85" s="15" customFormat="1" ht="10.5" x14ac:dyDescent="0.15">
      <c r="A28" s="260" t="s">
        <v>39</v>
      </c>
      <c r="B28" s="261"/>
      <c r="C28" s="16">
        <f t="shared" si="12"/>
        <v>0</v>
      </c>
      <c r="D28" s="17"/>
      <c r="E28" s="17"/>
      <c r="F28" s="17"/>
      <c r="G28" s="17"/>
      <c r="H28" s="18"/>
      <c r="I28" s="18"/>
      <c r="J28" s="17"/>
      <c r="K28" s="17"/>
      <c r="L28" s="17"/>
      <c r="M28" s="27"/>
      <c r="N28" s="20"/>
      <c r="O28" s="20"/>
      <c r="P28" s="20"/>
      <c r="Q28" s="30"/>
      <c r="R28" s="20"/>
      <c r="S28" s="22"/>
      <c r="T28" s="15" t="str">
        <f>BQ28&amp;BS28&amp;BT28&amp;BU28&amp;BW28&amp;BX28</f>
        <v/>
      </c>
      <c r="BQ28" s="23" t="str">
        <f t="shared" si="2"/>
        <v/>
      </c>
      <c r="BR28" s="24"/>
      <c r="BS28" s="23" t="str">
        <f t="shared" si="3"/>
        <v/>
      </c>
      <c r="BT28" s="23" t="str">
        <f t="shared" si="4"/>
        <v/>
      </c>
      <c r="BU28" s="23" t="str">
        <f t="shared" si="5"/>
        <v/>
      </c>
      <c r="BV28" s="24"/>
      <c r="BW28" s="23" t="str">
        <f t="shared" si="6"/>
        <v/>
      </c>
      <c r="BX28" s="23" t="str">
        <f t="shared" si="7"/>
        <v/>
      </c>
      <c r="BZ28" s="25">
        <f t="shared" si="0"/>
        <v>0</v>
      </c>
      <c r="CA28" s="26"/>
      <c r="CB28" s="25">
        <f t="shared" si="8"/>
        <v>0</v>
      </c>
      <c r="CC28" s="25">
        <f t="shared" si="9"/>
        <v>0</v>
      </c>
      <c r="CD28" s="25">
        <f t="shared" si="10"/>
        <v>0</v>
      </c>
      <c r="CE28" s="26"/>
      <c r="CF28" s="25">
        <f t="shared" si="11"/>
        <v>0</v>
      </c>
      <c r="CG28" s="25">
        <f t="shared" si="11"/>
        <v>0</v>
      </c>
    </row>
    <row r="29" spans="1:85" s="15" customFormat="1" ht="10.5" x14ac:dyDescent="0.15">
      <c r="A29" s="260" t="s">
        <v>40</v>
      </c>
      <c r="B29" s="261"/>
      <c r="C29" s="16">
        <f t="shared" si="12"/>
        <v>0</v>
      </c>
      <c r="D29" s="17"/>
      <c r="E29" s="17"/>
      <c r="F29" s="17"/>
      <c r="G29" s="17"/>
      <c r="H29" s="18"/>
      <c r="I29" s="18"/>
      <c r="J29" s="17"/>
      <c r="K29" s="17"/>
      <c r="L29" s="17"/>
      <c r="M29" s="29"/>
      <c r="N29" s="20"/>
      <c r="O29" s="20"/>
      <c r="P29" s="20"/>
      <c r="Q29" s="30"/>
      <c r="R29" s="20"/>
      <c r="S29" s="22"/>
      <c r="T29" s="15" t="str">
        <f>BQ29&amp;BR29&amp;BS29&amp;BT29&amp;BU29&amp;BW29&amp;BX29</f>
        <v/>
      </c>
      <c r="BQ29" s="23" t="str">
        <f t="shared" si="2"/>
        <v/>
      </c>
      <c r="BR29" s="23" t="str">
        <f t="shared" ref="BR29:BR35" si="17">IF(AND(C29&gt;0,M29="")," * No olvide digitar la variable Programa de Acompañamiento Psicosocial en APS. Si no tiene digite Cero.",IF(M29&gt;C29," * La variable Programa de Acompañamiento Psicosocial en APS no puede ser mayor al Total.",""))</f>
        <v/>
      </c>
      <c r="BS29" s="23" t="str">
        <f t="shared" si="3"/>
        <v/>
      </c>
      <c r="BT29" s="23" t="str">
        <f t="shared" si="4"/>
        <v/>
      </c>
      <c r="BU29" s="23" t="str">
        <f t="shared" si="5"/>
        <v/>
      </c>
      <c r="BV29" s="24"/>
      <c r="BW29" s="23" t="str">
        <f t="shared" si="6"/>
        <v/>
      </c>
      <c r="BX29" s="23" t="str">
        <f t="shared" si="7"/>
        <v/>
      </c>
      <c r="BZ29" s="25">
        <f t="shared" si="0"/>
        <v>0</v>
      </c>
      <c r="CA29" s="25">
        <f t="shared" ref="CA29:CA35" si="18">IF(AND(C29&gt;0,M29=""),1,IF(M29&gt;C29,1,0))</f>
        <v>0</v>
      </c>
      <c r="CB29" s="25">
        <f t="shared" si="8"/>
        <v>0</v>
      </c>
      <c r="CC29" s="25">
        <f t="shared" si="9"/>
        <v>0</v>
      </c>
      <c r="CD29" s="25">
        <f t="shared" si="10"/>
        <v>0</v>
      </c>
      <c r="CE29" s="26"/>
      <c r="CF29" s="25">
        <f t="shared" si="11"/>
        <v>0</v>
      </c>
      <c r="CG29" s="25">
        <f t="shared" si="11"/>
        <v>0</v>
      </c>
    </row>
    <row r="30" spans="1:85" s="15" customFormat="1" ht="10.5" customHeight="1" x14ac:dyDescent="0.15">
      <c r="A30" s="260" t="s">
        <v>41</v>
      </c>
      <c r="B30" s="261"/>
      <c r="C30" s="16">
        <f t="shared" si="12"/>
        <v>0</v>
      </c>
      <c r="D30" s="17"/>
      <c r="E30" s="17"/>
      <c r="F30" s="17"/>
      <c r="G30" s="17"/>
      <c r="H30" s="18"/>
      <c r="I30" s="18"/>
      <c r="J30" s="17"/>
      <c r="K30" s="17"/>
      <c r="L30" s="17"/>
      <c r="M30" s="29"/>
      <c r="N30" s="20"/>
      <c r="O30" s="20"/>
      <c r="P30" s="20"/>
      <c r="Q30" s="30"/>
      <c r="R30" s="20"/>
      <c r="S30" s="22"/>
      <c r="T30" s="15" t="str">
        <f t="shared" ref="T30:T35" si="19">BQ30&amp;BR30&amp;BS30&amp;BT30&amp;BU30&amp;BW30&amp;BX30</f>
        <v/>
      </c>
      <c r="BQ30" s="23" t="str">
        <f t="shared" si="2"/>
        <v/>
      </c>
      <c r="BR30" s="23" t="str">
        <f t="shared" si="17"/>
        <v/>
      </c>
      <c r="BS30" s="23" t="str">
        <f t="shared" si="3"/>
        <v/>
      </c>
      <c r="BT30" s="23" t="str">
        <f t="shared" si="4"/>
        <v/>
      </c>
      <c r="BU30" s="23" t="str">
        <f t="shared" si="5"/>
        <v/>
      </c>
      <c r="BV30" s="24"/>
      <c r="BW30" s="23" t="str">
        <f t="shared" si="6"/>
        <v/>
      </c>
      <c r="BX30" s="23" t="str">
        <f t="shared" si="7"/>
        <v/>
      </c>
      <c r="BZ30" s="25">
        <f t="shared" si="0"/>
        <v>0</v>
      </c>
      <c r="CA30" s="25">
        <f t="shared" si="18"/>
        <v>0</v>
      </c>
      <c r="CB30" s="25">
        <f t="shared" si="8"/>
        <v>0</v>
      </c>
      <c r="CC30" s="25">
        <f t="shared" si="9"/>
        <v>0</v>
      </c>
      <c r="CD30" s="25">
        <f t="shared" si="10"/>
        <v>0</v>
      </c>
      <c r="CE30" s="26"/>
      <c r="CF30" s="25">
        <f t="shared" si="11"/>
        <v>0</v>
      </c>
      <c r="CG30" s="25">
        <f t="shared" si="11"/>
        <v>0</v>
      </c>
    </row>
    <row r="31" spans="1:85" s="15" customFormat="1" ht="10.5" customHeight="1" x14ac:dyDescent="0.15">
      <c r="A31" s="268" t="s">
        <v>42</v>
      </c>
      <c r="B31" s="269"/>
      <c r="C31" s="16">
        <f>SUM(D31:G31)</f>
        <v>0</v>
      </c>
      <c r="D31" s="17"/>
      <c r="E31" s="17"/>
      <c r="F31" s="17"/>
      <c r="G31" s="17"/>
      <c r="H31" s="18"/>
      <c r="I31" s="18"/>
      <c r="J31" s="17"/>
      <c r="K31" s="17"/>
      <c r="L31" s="17"/>
      <c r="M31" s="29"/>
      <c r="N31" s="20"/>
      <c r="O31" s="20"/>
      <c r="P31" s="20"/>
      <c r="Q31" s="30"/>
      <c r="R31" s="20"/>
      <c r="S31" s="22"/>
      <c r="T31" s="15" t="str">
        <f t="shared" si="19"/>
        <v/>
      </c>
      <c r="BQ31" s="23" t="str">
        <f t="shared" si="2"/>
        <v/>
      </c>
      <c r="BR31" s="23" t="str">
        <f t="shared" si="17"/>
        <v/>
      </c>
      <c r="BS31" s="23" t="str">
        <f t="shared" si="3"/>
        <v/>
      </c>
      <c r="BT31" s="23" t="str">
        <f t="shared" si="4"/>
        <v/>
      </c>
      <c r="BU31" s="23" t="str">
        <f t="shared" si="5"/>
        <v/>
      </c>
      <c r="BV31" s="24"/>
      <c r="BW31" s="23" t="str">
        <f t="shared" si="6"/>
        <v/>
      </c>
      <c r="BX31" s="23" t="str">
        <f t="shared" si="7"/>
        <v/>
      </c>
      <c r="BZ31" s="25">
        <f t="shared" si="0"/>
        <v>0</v>
      </c>
      <c r="CA31" s="25">
        <f t="shared" si="18"/>
        <v>0</v>
      </c>
      <c r="CB31" s="25">
        <f t="shared" si="8"/>
        <v>0</v>
      </c>
      <c r="CC31" s="25">
        <f t="shared" si="9"/>
        <v>0</v>
      </c>
      <c r="CD31" s="25">
        <f t="shared" si="10"/>
        <v>0</v>
      </c>
      <c r="CE31" s="26"/>
      <c r="CF31" s="25">
        <f t="shared" si="11"/>
        <v>0</v>
      </c>
      <c r="CG31" s="25">
        <f t="shared" si="11"/>
        <v>0</v>
      </c>
    </row>
    <row r="32" spans="1:85" s="15" customFormat="1" ht="10.5" customHeight="1" x14ac:dyDescent="0.15">
      <c r="A32" s="268" t="s">
        <v>43</v>
      </c>
      <c r="B32" s="269"/>
      <c r="C32" s="16">
        <f>SUM(D32:G32)</f>
        <v>0</v>
      </c>
      <c r="D32" s="17"/>
      <c r="E32" s="17"/>
      <c r="F32" s="17"/>
      <c r="G32" s="17"/>
      <c r="H32" s="18"/>
      <c r="I32" s="18"/>
      <c r="J32" s="17"/>
      <c r="K32" s="17"/>
      <c r="L32" s="17"/>
      <c r="M32" s="29"/>
      <c r="N32" s="20"/>
      <c r="O32" s="20"/>
      <c r="P32" s="20"/>
      <c r="Q32" s="30"/>
      <c r="R32" s="20"/>
      <c r="S32" s="22"/>
      <c r="T32" s="15" t="str">
        <f t="shared" si="19"/>
        <v/>
      </c>
      <c r="BQ32" s="23" t="str">
        <f t="shared" si="2"/>
        <v/>
      </c>
      <c r="BR32" s="23" t="str">
        <f t="shared" si="17"/>
        <v/>
      </c>
      <c r="BS32" s="23" t="str">
        <f t="shared" si="3"/>
        <v/>
      </c>
      <c r="BT32" s="23" t="str">
        <f t="shared" si="4"/>
        <v/>
      </c>
      <c r="BU32" s="23" t="str">
        <f t="shared" si="5"/>
        <v/>
      </c>
      <c r="BV32" s="24"/>
      <c r="BW32" s="23" t="str">
        <f t="shared" si="6"/>
        <v/>
      </c>
      <c r="BX32" s="23" t="str">
        <f t="shared" si="7"/>
        <v/>
      </c>
      <c r="BZ32" s="25">
        <f t="shared" si="0"/>
        <v>0</v>
      </c>
      <c r="CA32" s="25">
        <f t="shared" si="18"/>
        <v>0</v>
      </c>
      <c r="CB32" s="25">
        <f t="shared" si="8"/>
        <v>0</v>
      </c>
      <c r="CC32" s="25">
        <f t="shared" si="9"/>
        <v>0</v>
      </c>
      <c r="CD32" s="25">
        <f t="shared" si="10"/>
        <v>0</v>
      </c>
      <c r="CE32" s="26"/>
      <c r="CF32" s="25">
        <f t="shared" si="11"/>
        <v>0</v>
      </c>
      <c r="CG32" s="25">
        <f t="shared" si="11"/>
        <v>0</v>
      </c>
    </row>
    <row r="33" spans="1:85" s="15" customFormat="1" ht="10.5" customHeight="1" x14ac:dyDescent="0.15">
      <c r="A33" s="268" t="s">
        <v>44</v>
      </c>
      <c r="B33" s="269"/>
      <c r="C33" s="16">
        <f>SUM(D33:G33)</f>
        <v>0</v>
      </c>
      <c r="D33" s="17"/>
      <c r="E33" s="17"/>
      <c r="F33" s="17"/>
      <c r="G33" s="17"/>
      <c r="H33" s="18"/>
      <c r="I33" s="18"/>
      <c r="J33" s="17"/>
      <c r="K33" s="17"/>
      <c r="L33" s="17"/>
      <c r="M33" s="29"/>
      <c r="N33" s="20"/>
      <c r="O33" s="20"/>
      <c r="P33" s="20"/>
      <c r="Q33" s="30"/>
      <c r="R33" s="20"/>
      <c r="S33" s="22"/>
      <c r="T33" s="15" t="str">
        <f>BQ33&amp;BR33&amp;BS33&amp;BT33&amp;BU33&amp;BW33&amp;BX33</f>
        <v/>
      </c>
      <c r="BQ33" s="23" t="str">
        <f t="shared" si="2"/>
        <v/>
      </c>
      <c r="BR33" s="23" t="str">
        <f t="shared" si="17"/>
        <v/>
      </c>
      <c r="BS33" s="23" t="str">
        <f t="shared" si="3"/>
        <v/>
      </c>
      <c r="BT33" s="23" t="str">
        <f t="shared" si="4"/>
        <v/>
      </c>
      <c r="BU33" s="23" t="str">
        <f t="shared" si="5"/>
        <v/>
      </c>
      <c r="BV33" s="24"/>
      <c r="BW33" s="23" t="str">
        <f t="shared" si="6"/>
        <v/>
      </c>
      <c r="BX33" s="23" t="str">
        <f t="shared" si="7"/>
        <v/>
      </c>
      <c r="BZ33" s="25">
        <f t="shared" si="0"/>
        <v>0</v>
      </c>
      <c r="CA33" s="25">
        <f t="shared" si="18"/>
        <v>0</v>
      </c>
      <c r="CB33" s="25">
        <f t="shared" si="8"/>
        <v>0</v>
      </c>
      <c r="CC33" s="25">
        <f t="shared" si="9"/>
        <v>0</v>
      </c>
      <c r="CD33" s="25">
        <f t="shared" si="10"/>
        <v>0</v>
      </c>
      <c r="CE33" s="26"/>
      <c r="CF33" s="25">
        <f t="shared" si="11"/>
        <v>0</v>
      </c>
      <c r="CG33" s="25">
        <f t="shared" si="11"/>
        <v>0</v>
      </c>
    </row>
    <row r="34" spans="1:85" s="15" customFormat="1" ht="10.5" customHeight="1" x14ac:dyDescent="0.15">
      <c r="A34" s="268" t="s">
        <v>45</v>
      </c>
      <c r="B34" s="269"/>
      <c r="C34" s="31">
        <f>SUM(D34:G34)</f>
        <v>0</v>
      </c>
      <c r="D34" s="17"/>
      <c r="E34" s="17"/>
      <c r="F34" s="17"/>
      <c r="G34" s="17"/>
      <c r="H34" s="18"/>
      <c r="I34" s="18"/>
      <c r="J34" s="17"/>
      <c r="K34" s="17"/>
      <c r="L34" s="17"/>
      <c r="M34" s="29"/>
      <c r="N34" s="32"/>
      <c r="O34" s="32"/>
      <c r="P34" s="32"/>
      <c r="Q34" s="30"/>
      <c r="R34" s="32"/>
      <c r="S34" s="33"/>
      <c r="T34" s="15" t="str">
        <f t="shared" si="19"/>
        <v/>
      </c>
      <c r="BQ34" s="23" t="str">
        <f t="shared" si="2"/>
        <v/>
      </c>
      <c r="BR34" s="23" t="str">
        <f t="shared" si="17"/>
        <v/>
      </c>
      <c r="BS34" s="23" t="str">
        <f t="shared" si="3"/>
        <v/>
      </c>
      <c r="BT34" s="23" t="str">
        <f t="shared" si="4"/>
        <v/>
      </c>
      <c r="BU34" s="23" t="str">
        <f t="shared" si="5"/>
        <v/>
      </c>
      <c r="BV34" s="24"/>
      <c r="BW34" s="23" t="str">
        <f t="shared" si="6"/>
        <v/>
      </c>
      <c r="BX34" s="23" t="str">
        <f t="shared" si="7"/>
        <v/>
      </c>
      <c r="BZ34" s="25">
        <f t="shared" si="0"/>
        <v>0</v>
      </c>
      <c r="CA34" s="25">
        <f t="shared" si="18"/>
        <v>0</v>
      </c>
      <c r="CB34" s="25">
        <f t="shared" si="8"/>
        <v>0</v>
      </c>
      <c r="CC34" s="25">
        <f t="shared" si="9"/>
        <v>0</v>
      </c>
      <c r="CD34" s="25">
        <f t="shared" si="10"/>
        <v>0</v>
      </c>
      <c r="CE34" s="26"/>
      <c r="CF34" s="25">
        <f t="shared" si="11"/>
        <v>0</v>
      </c>
      <c r="CG34" s="25">
        <f t="shared" si="11"/>
        <v>0</v>
      </c>
    </row>
    <row r="35" spans="1:85" s="15" customFormat="1" ht="10.5" x14ac:dyDescent="0.15">
      <c r="A35" s="270" t="s">
        <v>46</v>
      </c>
      <c r="B35" s="271"/>
      <c r="C35" s="34">
        <f>SUM(D35:G35)</f>
        <v>0</v>
      </c>
      <c r="D35" s="17"/>
      <c r="E35" s="17"/>
      <c r="F35" s="17"/>
      <c r="G35" s="17"/>
      <c r="H35" s="35"/>
      <c r="I35" s="35"/>
      <c r="J35" s="17"/>
      <c r="K35" s="17"/>
      <c r="L35" s="17"/>
      <c r="M35" s="36"/>
      <c r="N35" s="37"/>
      <c r="O35" s="37"/>
      <c r="P35" s="37"/>
      <c r="Q35" s="38"/>
      <c r="R35" s="37"/>
      <c r="S35" s="39"/>
      <c r="T35" s="15" t="str">
        <f t="shared" si="19"/>
        <v/>
      </c>
      <c r="BQ35" s="23" t="str">
        <f t="shared" si="2"/>
        <v/>
      </c>
      <c r="BR35" s="23" t="str">
        <f t="shared" si="17"/>
        <v/>
      </c>
      <c r="BS35" s="23" t="str">
        <f t="shared" si="3"/>
        <v/>
      </c>
      <c r="BT35" s="23" t="str">
        <f t="shared" si="4"/>
        <v/>
      </c>
      <c r="BU35" s="23" t="str">
        <f t="shared" si="5"/>
        <v/>
      </c>
      <c r="BV35" s="24"/>
      <c r="BW35" s="23" t="str">
        <f t="shared" si="6"/>
        <v/>
      </c>
      <c r="BX35" s="23" t="str">
        <f t="shared" si="7"/>
        <v/>
      </c>
      <c r="BZ35" s="25">
        <f t="shared" si="0"/>
        <v>0</v>
      </c>
      <c r="CA35" s="25">
        <f t="shared" si="18"/>
        <v>0</v>
      </c>
      <c r="CB35" s="25">
        <f t="shared" si="8"/>
        <v>0</v>
      </c>
      <c r="CC35" s="25">
        <f t="shared" si="9"/>
        <v>0</v>
      </c>
      <c r="CD35" s="25">
        <f t="shared" si="10"/>
        <v>0</v>
      </c>
      <c r="CE35" s="26"/>
      <c r="CF35" s="25">
        <f t="shared" si="11"/>
        <v>0</v>
      </c>
      <c r="CG35" s="25">
        <f t="shared" si="11"/>
        <v>0</v>
      </c>
    </row>
    <row r="36" spans="1:85" s="5" customFormat="1" ht="11.25" x14ac:dyDescent="0.15">
      <c r="A36" s="272" t="s">
        <v>47</v>
      </c>
      <c r="B36" s="272"/>
      <c r="C36" s="272"/>
      <c r="D36" s="272"/>
      <c r="E36" s="272"/>
      <c r="F36" s="272"/>
      <c r="G36" s="272"/>
      <c r="H36" s="272"/>
      <c r="I36" s="272"/>
      <c r="J36" s="272"/>
      <c r="K36" s="272"/>
      <c r="L36" s="272"/>
      <c r="M36" s="272"/>
      <c r="N36" s="272"/>
    </row>
    <row r="37" spans="1:85" s="15" customFormat="1" ht="63" x14ac:dyDescent="0.15">
      <c r="A37" s="263" t="s">
        <v>3</v>
      </c>
      <c r="B37" s="267"/>
      <c r="C37" s="40" t="s">
        <v>48</v>
      </c>
      <c r="D37" s="41" t="s">
        <v>49</v>
      </c>
      <c r="E37" s="8" t="s">
        <v>50</v>
      </c>
      <c r="F37" s="42" t="s">
        <v>51</v>
      </c>
      <c r="G37" s="11" t="s">
        <v>52</v>
      </c>
      <c r="H37" s="8" t="s">
        <v>53</v>
      </c>
      <c r="I37" s="8" t="s">
        <v>54</v>
      </c>
      <c r="J37" s="8" t="s">
        <v>55</v>
      </c>
      <c r="K37" s="13" t="s">
        <v>16</v>
      </c>
      <c r="L37" s="8" t="s">
        <v>56</v>
      </c>
      <c r="M37" s="8" t="s">
        <v>57</v>
      </c>
      <c r="N37" s="14" t="s">
        <v>58</v>
      </c>
    </row>
    <row r="38" spans="1:85" s="15" customFormat="1" ht="31.5" x14ac:dyDescent="0.15">
      <c r="A38" s="274" t="s">
        <v>59</v>
      </c>
      <c r="B38" s="43" t="s">
        <v>60</v>
      </c>
      <c r="C38" s="44"/>
      <c r="D38" s="45"/>
      <c r="E38" s="46"/>
      <c r="F38" s="47"/>
      <c r="G38" s="45"/>
      <c r="H38" s="46"/>
      <c r="I38" s="46"/>
      <c r="J38" s="46"/>
      <c r="K38" s="48"/>
      <c r="L38" s="46"/>
      <c r="M38" s="46"/>
      <c r="N38" s="49"/>
      <c r="O38" s="15" t="str">
        <f>BQ38&amp;BR38&amp;BS38&amp;BT38</f>
        <v/>
      </c>
      <c r="BQ38" s="23" t="str">
        <f>IF(AND(SUM($C38:$F38)&gt;0,K38="")," * No olvide digitar la variable Migrantes. Digite Cero si no tiene.",IF(K38&gt;SUM($C38:$F38)," * La variable Migrantes no puede ser mayor a la suma de las variables de Visitas.",""))</f>
        <v/>
      </c>
      <c r="BR38" s="23" t="str">
        <f>IF(AND(SUM($C38:$F38)&gt;0,L38="")," * No olvide digitar la variable Pueblos originarios. Digite Cero si no tiene.",IF(L38&gt;SUM($C38:$F38)," * La variable Pueblos originarios no puede ser mayor a la suma de las variables de Visitas.",""))</f>
        <v/>
      </c>
      <c r="BS38" s="23" t="str">
        <f>IF(AND(SUM($C38:$F38)&gt;0,M38="")," * No olvide digitar la variable Población en ECICEP. Digite Cero si no tiene.",IF(M38&gt;SUM($C38:$F38)," * La variable Población en ECICEP no puede ser mayor a la suma de las variables de Visitas.",""))</f>
        <v/>
      </c>
      <c r="BT38" s="23" t="str">
        <f>IF(AND(SUM($C38:$F38)&gt;0,N38="")," * No olvide digitar la variable Población ELEAM o institucionalizada. Digite Cero si no tiene.",IF(N38&gt;SUM($C38:$F38)," * La variable Población ELEAM o institucionalizada no puede ser mayor a la suma de las variables de Visitas.",""))</f>
        <v/>
      </c>
      <c r="BZ38" s="25">
        <f>IF(AND(SUM($C38:$F38)&gt;0,K38=""),1,IF(K38&gt;SUM($C38:$F38),1,0))</f>
        <v>0</v>
      </c>
      <c r="CA38" s="25">
        <f>IF(AND(SUM($C38:$F38)&gt;0,L38=""),1,IF(L38&gt;SUM($C38:$F38),1,0))</f>
        <v>0</v>
      </c>
      <c r="CB38" s="25">
        <f>IF(AND(SUM($C38:$F38)&gt;0,M38=""),1,IF(M38&gt;SUM($C38:$F38),1,0))</f>
        <v>0</v>
      </c>
      <c r="CC38" s="25">
        <f>IF(AND(SUM($C38:$F38)&gt;0,N38=""),1,IF(N38&gt;SUM($C38:$F38),1,0))</f>
        <v>0</v>
      </c>
    </row>
    <row r="39" spans="1:85" s="15" customFormat="1" ht="42" x14ac:dyDescent="0.15">
      <c r="A39" s="275"/>
      <c r="B39" s="50" t="s">
        <v>61</v>
      </c>
      <c r="C39" s="51"/>
      <c r="D39" s="52"/>
      <c r="E39" s="17"/>
      <c r="F39" s="53"/>
      <c r="G39" s="52"/>
      <c r="H39" s="54"/>
      <c r="I39" s="54"/>
      <c r="J39" s="54"/>
      <c r="K39" s="55"/>
      <c r="L39" s="17"/>
      <c r="M39" s="17"/>
      <c r="N39" s="56"/>
      <c r="O39" s="15" t="str">
        <f t="shared" ref="O39:O46" si="20">BQ39&amp;BR39&amp;BS39&amp;BT39</f>
        <v/>
      </c>
      <c r="BQ39" s="23" t="str">
        <f t="shared" ref="BQ39:BQ40" si="21">IF(AND(SUM($C39:$F39)&gt;0,K39="")," * No olvide digitar la variable Migrantes. Digite Cero si no tiene.",IF(K39&gt;SUM($C39:$F39)," * La variable Migrantes no puede ser mayor a la suma de las variables de Visitas.",""))</f>
        <v/>
      </c>
      <c r="BR39" s="23" t="str">
        <f t="shared" ref="BR39:BR40" si="22">IF(AND(SUM($C39:$F39)&gt;0,L39="")," * No olvide digitar la variable Pueblos originarios. Digite Cero si no tiene.",IF(L39&gt;SUM($C39:$F39)," * La variable Pueblos originarios no puede ser mayor a la suma de las variables de Visitas.",""))</f>
        <v/>
      </c>
      <c r="BS39" s="23" t="str">
        <f t="shared" ref="BS39:BS40" si="23">IF(AND(SUM($C39:$F39)&gt;0,M39="")," * No olvide digitar la variable Población en ECICEP. Digite Cero si no tiene.",IF(M39&gt;SUM($C39:$F39)," * La variable Población en ECICEP no puede ser mayor a la suma de las variables de Visitas.",""))</f>
        <v/>
      </c>
      <c r="BT39" s="23" t="str">
        <f t="shared" ref="BT39:BT40" si="24">IF(AND(SUM($C39:$F39)&gt;0,N39="")," * No olvide digitar la variable Población ELEAM o institucionalizada. Digite Cero si no tiene.",IF(N39&gt;SUM($C39:$F39)," * La variable Población ELEAM o institucionalizada no puede ser mayor a la suma de las variables de Visitas.",""))</f>
        <v/>
      </c>
      <c r="BZ39" s="25">
        <f t="shared" ref="BZ39:BZ40" si="25">IF(AND(SUM($C39:$F39)&gt;0,K39=""),1,IF(K39&gt;SUM($C39:$F39),1,0))</f>
        <v>0</v>
      </c>
      <c r="CA39" s="25">
        <f t="shared" ref="CA39:CC40" si="26">IF(AND(SUM($C39:$F39)&gt;0,L39=""),1,IF(L39&gt;SUM($C39:$F39),1,0))</f>
        <v>0</v>
      </c>
      <c r="CB39" s="25">
        <f t="shared" si="26"/>
        <v>0</v>
      </c>
      <c r="CC39" s="25">
        <f t="shared" si="26"/>
        <v>0</v>
      </c>
    </row>
    <row r="40" spans="1:85" s="15" customFormat="1" ht="42" x14ac:dyDescent="0.15">
      <c r="A40" s="276"/>
      <c r="B40" s="57" t="s">
        <v>62</v>
      </c>
      <c r="C40" s="58"/>
      <c r="D40" s="59"/>
      <c r="E40" s="60"/>
      <c r="F40" s="61"/>
      <c r="G40" s="59"/>
      <c r="H40" s="62"/>
      <c r="I40" s="62"/>
      <c r="J40" s="62"/>
      <c r="K40" s="63"/>
      <c r="L40" s="60"/>
      <c r="M40" s="60"/>
      <c r="N40" s="64"/>
      <c r="O40" s="15" t="str">
        <f t="shared" si="20"/>
        <v/>
      </c>
      <c r="BQ40" s="23" t="str">
        <f t="shared" si="21"/>
        <v/>
      </c>
      <c r="BR40" s="23" t="str">
        <f t="shared" si="22"/>
        <v/>
      </c>
      <c r="BS40" s="23" t="str">
        <f t="shared" si="23"/>
        <v/>
      </c>
      <c r="BT40" s="23" t="str">
        <f t="shared" si="24"/>
        <v/>
      </c>
      <c r="BZ40" s="25">
        <f t="shared" si="25"/>
        <v>0</v>
      </c>
      <c r="CA40" s="25">
        <f t="shared" si="26"/>
        <v>0</v>
      </c>
      <c r="CB40" s="25">
        <f t="shared" si="26"/>
        <v>0</v>
      </c>
      <c r="CC40" s="25">
        <f t="shared" si="26"/>
        <v>0</v>
      </c>
    </row>
    <row r="41" spans="1:85" s="15" customFormat="1" ht="10.5" x14ac:dyDescent="0.15">
      <c r="A41" s="277" t="s">
        <v>4</v>
      </c>
      <c r="B41" s="278"/>
      <c r="C41" s="65">
        <f>SUM(C38:C40)</f>
        <v>0</v>
      </c>
      <c r="D41" s="66">
        <f t="shared" ref="D41:N41" si="27">SUM(D38:D40)</f>
        <v>0</v>
      </c>
      <c r="E41" s="67">
        <f t="shared" si="27"/>
        <v>0</v>
      </c>
      <c r="F41" s="68">
        <f t="shared" si="27"/>
        <v>0</v>
      </c>
      <c r="G41" s="66">
        <f t="shared" si="27"/>
        <v>0</v>
      </c>
      <c r="H41" s="67">
        <f t="shared" si="27"/>
        <v>0</v>
      </c>
      <c r="I41" s="67">
        <f t="shared" si="27"/>
        <v>0</v>
      </c>
      <c r="J41" s="69">
        <f t="shared" si="27"/>
        <v>0</v>
      </c>
      <c r="K41" s="70">
        <f t="shared" si="27"/>
        <v>0</v>
      </c>
      <c r="L41" s="71">
        <f t="shared" si="27"/>
        <v>0</v>
      </c>
      <c r="M41" s="71">
        <f t="shared" si="27"/>
        <v>0</v>
      </c>
      <c r="N41" s="72">
        <f t="shared" si="27"/>
        <v>0</v>
      </c>
    </row>
    <row r="42" spans="1:85" s="15" customFormat="1" ht="10.5" customHeight="1" x14ac:dyDescent="0.15">
      <c r="A42" s="274" t="s">
        <v>63</v>
      </c>
      <c r="B42" s="73" t="s">
        <v>64</v>
      </c>
      <c r="C42" s="74"/>
      <c r="D42" s="74"/>
      <c r="E42" s="75"/>
      <c r="F42" s="76"/>
      <c r="G42" s="77"/>
      <c r="H42" s="78"/>
      <c r="I42" s="75"/>
      <c r="J42" s="78"/>
      <c r="K42" s="79"/>
      <c r="L42" s="78"/>
      <c r="M42" s="78"/>
      <c r="N42" s="80"/>
      <c r="O42" s="15" t="str">
        <f>BQ42&amp;BR42&amp;BS42</f>
        <v/>
      </c>
      <c r="BQ42" s="23" t="str">
        <f>IF(AND(SUM($C42:$F42)&gt;0,K42="")," * No olvide digitar la variable Migrantes. Digite Cero si no tiene.",IF(K42&gt;SUM($C42:$F42)," * La variable Migrantes no puede ser mayor a la suma de las variables de Visitas.",""))</f>
        <v/>
      </c>
      <c r="BR42" s="23" t="str">
        <f>IF(AND(SUM($C42:$F42)&gt;0,L42="")," * No olvide digitar la variable Pueblos originarios. Digite Cero si no tiene.",IF(L42&gt;SUM($C42:$F42)," * La variable Pueblos originarios no puede ser mayor a la suma de las variables de Visitas.",""))</f>
        <v/>
      </c>
      <c r="BS42" s="23" t="str">
        <f>IF(AND(SUM($C42:$F42)&gt;0,M42="")," * No olvide digitar la variable Población en ECICEP. Digite Cero si no tiene.",IF(M42&gt;SUM($C42:$F42)," * La variable Población en ECICEP no puede ser mayor a la suma de las variables de Visitas.",""))</f>
        <v/>
      </c>
      <c r="BT42" s="24"/>
      <c r="BZ42" s="25">
        <f>IF(AND(SUM($C42:$F42)&gt;0,K42=""),1,IF(K42&gt;SUM($C42:$F42),1,0))</f>
        <v>0</v>
      </c>
      <c r="CA42" s="25">
        <f t="shared" ref="CA42:CB46" si="28">IF(AND(SUM($C42:$F42)&gt;0,L42=""),1,IF(L42&gt;SUM($C42:$F42),1,0))</f>
        <v>0</v>
      </c>
      <c r="CB42" s="25">
        <f t="shared" si="28"/>
        <v>0</v>
      </c>
      <c r="CC42" s="26"/>
    </row>
    <row r="43" spans="1:85" s="15" customFormat="1" ht="10.5" x14ac:dyDescent="0.15">
      <c r="A43" s="275"/>
      <c r="B43" s="81" t="s">
        <v>65</v>
      </c>
      <c r="C43" s="82"/>
      <c r="D43" s="83"/>
      <c r="E43" s="17"/>
      <c r="F43" s="53"/>
      <c r="G43" s="84"/>
      <c r="H43" s="17"/>
      <c r="I43" s="17"/>
      <c r="J43" s="85"/>
      <c r="K43" s="86"/>
      <c r="L43" s="17"/>
      <c r="M43" s="17"/>
      <c r="N43" s="87"/>
      <c r="O43" s="15" t="str">
        <f t="shared" ref="O43:O45" si="29">BQ43&amp;BR43&amp;BS43</f>
        <v/>
      </c>
      <c r="BQ43" s="23" t="str">
        <f t="shared" ref="BQ43:BQ46" si="30">IF(AND(SUM($C43:$F43)&gt;0,K43="")," * No olvide digitar la variable Migrantes. Digite Cero si no tiene.",IF(K43&gt;SUM($C43:$F43)," * La variable Migrantes no puede ser mayor a la suma de las variables de Visitas.",""))</f>
        <v/>
      </c>
      <c r="BR43" s="23" t="str">
        <f t="shared" ref="BR43:BR46" si="31">IF(AND(SUM($C43:$F43)&gt;0,L43="")," * No olvide digitar la variable Pueblos originarios. Digite Cero si no tiene.",IF(L43&gt;SUM($C43:$F43)," * La variable Pueblos originarios no puede ser mayor a la suma de las variables de Visitas.",""))</f>
        <v/>
      </c>
      <c r="BS43" s="23" t="str">
        <f t="shared" ref="BS43:BS46" si="32">IF(AND(SUM($C43:$F43)&gt;0,M43="")," * No olvide digitar la variable Población en ECICEP. Digite Cero si no tiene.",IF(M43&gt;SUM($C43:$F43)," * La variable Población en ECICEP no puede ser mayor a la suma de las variables de Visitas.",""))</f>
        <v/>
      </c>
      <c r="BT43" s="24"/>
      <c r="BZ43" s="25">
        <f t="shared" ref="BZ43:BZ46" si="33">IF(AND(SUM($C43:$F43)&gt;0,K43=""),1,IF(K43&gt;SUM($C43:$F43),1,0))</f>
        <v>0</v>
      </c>
      <c r="CA43" s="25">
        <f t="shared" si="28"/>
        <v>0</v>
      </c>
      <c r="CB43" s="25">
        <f t="shared" si="28"/>
        <v>0</v>
      </c>
      <c r="CC43" s="26"/>
    </row>
    <row r="44" spans="1:85" s="15" customFormat="1" ht="10.5" x14ac:dyDescent="0.15">
      <c r="A44" s="275"/>
      <c r="B44" s="88" t="s">
        <v>66</v>
      </c>
      <c r="C44" s="51"/>
      <c r="D44" s="83"/>
      <c r="E44" s="78"/>
      <c r="F44" s="89"/>
      <c r="G44" s="84"/>
      <c r="H44" s="17"/>
      <c r="I44" s="78"/>
      <c r="J44" s="90"/>
      <c r="K44" s="91"/>
      <c r="L44" s="17"/>
      <c r="M44" s="78"/>
      <c r="N44" s="87"/>
      <c r="O44" s="15" t="str">
        <f t="shared" si="29"/>
        <v/>
      </c>
      <c r="BQ44" s="23" t="str">
        <f t="shared" si="30"/>
        <v/>
      </c>
      <c r="BR44" s="23" t="str">
        <f t="shared" si="31"/>
        <v/>
      </c>
      <c r="BS44" s="23" t="str">
        <f t="shared" si="32"/>
        <v/>
      </c>
      <c r="BT44" s="24"/>
      <c r="BZ44" s="25">
        <f t="shared" si="33"/>
        <v>0</v>
      </c>
      <c r="CA44" s="25">
        <f t="shared" si="28"/>
        <v>0</v>
      </c>
      <c r="CB44" s="25">
        <f t="shared" si="28"/>
        <v>0</v>
      </c>
      <c r="CC44" s="26"/>
    </row>
    <row r="45" spans="1:85" s="15" customFormat="1" ht="10.5" x14ac:dyDescent="0.15">
      <c r="A45" s="275"/>
      <c r="B45" s="92" t="s">
        <v>67</v>
      </c>
      <c r="C45" s="74"/>
      <c r="D45" s="83"/>
      <c r="E45" s="17"/>
      <c r="F45" s="53"/>
      <c r="G45" s="52"/>
      <c r="H45" s="17"/>
      <c r="I45" s="17"/>
      <c r="J45" s="90"/>
      <c r="K45" s="86"/>
      <c r="L45" s="17"/>
      <c r="M45" s="17"/>
      <c r="N45" s="80"/>
      <c r="O45" s="15" t="str">
        <f t="shared" si="29"/>
        <v/>
      </c>
      <c r="BQ45" s="23" t="str">
        <f t="shared" si="30"/>
        <v/>
      </c>
      <c r="BR45" s="23" t="str">
        <f t="shared" si="31"/>
        <v/>
      </c>
      <c r="BS45" s="23" t="str">
        <f t="shared" si="32"/>
        <v/>
      </c>
      <c r="BT45" s="24"/>
      <c r="BZ45" s="25">
        <f t="shared" si="33"/>
        <v>0</v>
      </c>
      <c r="CA45" s="25">
        <f t="shared" si="28"/>
        <v>0</v>
      </c>
      <c r="CB45" s="25">
        <f t="shared" si="28"/>
        <v>0</v>
      </c>
      <c r="CC45" s="26"/>
    </row>
    <row r="46" spans="1:85" s="15" customFormat="1" ht="10.5" x14ac:dyDescent="0.15">
      <c r="A46" s="275"/>
      <c r="B46" s="93" t="s">
        <v>68</v>
      </c>
      <c r="C46" s="94"/>
      <c r="D46" s="95"/>
      <c r="E46" s="60"/>
      <c r="F46" s="61"/>
      <c r="G46" s="96"/>
      <c r="H46" s="60"/>
      <c r="I46" s="60"/>
      <c r="J46" s="97"/>
      <c r="K46" s="98"/>
      <c r="L46" s="60"/>
      <c r="M46" s="62"/>
      <c r="N46" s="99"/>
      <c r="O46" s="15" t="str">
        <f t="shared" si="20"/>
        <v/>
      </c>
      <c r="BQ46" s="23" t="str">
        <f t="shared" si="30"/>
        <v/>
      </c>
      <c r="BR46" s="23" t="str">
        <f t="shared" si="31"/>
        <v/>
      </c>
      <c r="BS46" s="23" t="str">
        <f t="shared" si="32"/>
        <v/>
      </c>
      <c r="BT46" s="23" t="str">
        <f>IF(AND(SUM($C46:$F46)&gt;0,N46="")," * No olvide digitar la variable Población ELEAM o institucionalizada. Digite Cero si no tiene.",IF(N46&gt;SUM($C46:$F46)," * La variable Población ELEAM o institucionalizada no puede ser mayor a la suma de las variables de Visitas.",""))</f>
        <v/>
      </c>
      <c r="BZ46" s="25">
        <f t="shared" si="33"/>
        <v>0</v>
      </c>
      <c r="CA46" s="25">
        <f t="shared" si="28"/>
        <v>0</v>
      </c>
      <c r="CB46" s="25">
        <f t="shared" si="28"/>
        <v>0</v>
      </c>
      <c r="CC46" s="25">
        <f>IF(AND(SUM($C46:$F46)&gt;0,N46=""),1,IF(N46&gt;SUM($C46:$F46),1,0))</f>
        <v>0</v>
      </c>
    </row>
    <row r="47" spans="1:85" s="15" customFormat="1" ht="10.5" x14ac:dyDescent="0.15">
      <c r="A47" s="277" t="s">
        <v>4</v>
      </c>
      <c r="B47" s="278"/>
      <c r="C47" s="100">
        <f>SUM(C42:C46)</f>
        <v>0</v>
      </c>
      <c r="D47" s="101">
        <f>SUM(D42:D46)</f>
        <v>0</v>
      </c>
      <c r="E47" s="102">
        <f t="shared" ref="E47:N47" si="34">SUM(E42:E46)</f>
        <v>0</v>
      </c>
      <c r="F47" s="103">
        <f t="shared" si="34"/>
        <v>0</v>
      </c>
      <c r="G47" s="101">
        <f t="shared" si="34"/>
        <v>0</v>
      </c>
      <c r="H47" s="102">
        <f t="shared" si="34"/>
        <v>0</v>
      </c>
      <c r="I47" s="102">
        <f t="shared" si="34"/>
        <v>0</v>
      </c>
      <c r="J47" s="104">
        <f t="shared" si="34"/>
        <v>0</v>
      </c>
      <c r="K47" s="105">
        <f t="shared" si="34"/>
        <v>0</v>
      </c>
      <c r="L47" s="106">
        <f t="shared" si="34"/>
        <v>0</v>
      </c>
      <c r="M47" s="106">
        <f t="shared" si="34"/>
        <v>0</v>
      </c>
      <c r="N47" s="107">
        <f t="shared" si="34"/>
        <v>0</v>
      </c>
    </row>
    <row r="48" spans="1:85" s="5" customFormat="1" ht="11.25" x14ac:dyDescent="0.15">
      <c r="A48" s="108" t="s">
        <v>69</v>
      </c>
    </row>
    <row r="49" spans="1:82" s="15" customFormat="1" ht="52.5" x14ac:dyDescent="0.15">
      <c r="A49" s="263" t="s">
        <v>3</v>
      </c>
      <c r="B49" s="267"/>
      <c r="C49" s="109" t="s">
        <v>4</v>
      </c>
      <c r="D49" s="109" t="s">
        <v>5</v>
      </c>
      <c r="E49" s="110" t="s">
        <v>70</v>
      </c>
      <c r="F49" s="8" t="s">
        <v>71</v>
      </c>
      <c r="G49" s="40" t="s">
        <v>8</v>
      </c>
      <c r="H49" s="111" t="s">
        <v>9</v>
      </c>
      <c r="I49" s="112" t="s">
        <v>10</v>
      </c>
      <c r="J49" s="14" t="s">
        <v>15</v>
      </c>
      <c r="K49" s="14" t="s">
        <v>16</v>
      </c>
      <c r="L49" s="14" t="s">
        <v>72</v>
      </c>
      <c r="M49" s="14" t="s">
        <v>73</v>
      </c>
    </row>
    <row r="50" spans="1:82" s="15" customFormat="1" ht="10.5" x14ac:dyDescent="0.15">
      <c r="A50" s="265" t="s">
        <v>74</v>
      </c>
      <c r="B50" s="266"/>
      <c r="C50" s="113">
        <f>SUM(D50:F50)</f>
        <v>0</v>
      </c>
      <c r="D50" s="114"/>
      <c r="E50" s="115"/>
      <c r="F50" s="115"/>
      <c r="G50" s="116"/>
      <c r="H50" s="117"/>
      <c r="I50" s="118"/>
      <c r="J50" s="119"/>
      <c r="K50" s="119"/>
      <c r="L50" s="119"/>
      <c r="M50" s="119"/>
      <c r="N50" s="15" t="str">
        <f>BQ50&amp;BR50&amp;BS50&amp;BT50&amp;BU50</f>
        <v/>
      </c>
      <c r="BQ50" s="23" t="str">
        <f>IF(AND(C50&gt;0,J50="")," * No olvide digitar la variable Pueblos Originarios. Digite Cero si no tiene.",IF(J50&gt;C50," * La variable Pueblos Originarios No puede ser mayor al Total.",""))</f>
        <v/>
      </c>
      <c r="BR50" s="23" t="str">
        <f>IF(AND(C50&gt;0,K50="")," * No olvide digitar la variable Migrantes. Digite Cero si no tiene.",IF(K50&gt;C50," * La variable Migrantes No puede ser mayor al Total.",""))</f>
        <v/>
      </c>
      <c r="BS50" s="23" t="str">
        <f>IF(AND(C50&gt;0,L50="")," * No olvide digitar la variable Niños, niñas, adolescentes y jóvenes SENAME. Digite Cero si no tiene.",IF(L50&gt;C50," * La variable Niños, niñas, adolescentes y jóvenes SENAME No puede ser mayor al Total.",""))</f>
        <v/>
      </c>
      <c r="BT50" s="23" t="str">
        <f>IF(AND(C50&gt;0,M50="")," * No olvide digitar la variable Niños, niñas, adolescentes y jóvenes Mejor Niñez. Digite Cero si no tiene.",IF(M50&gt;C50," * La variable Niños, niñas, adolescentes y jóvenes Mejor Niñez No puede ser mayor al Total.",""))</f>
        <v/>
      </c>
      <c r="BZ50" s="25">
        <f t="shared" ref="BZ50:BZ58" si="35">IF(AND(C50&gt;0,J50=""),1,IF(J50&gt;C50,1,0))</f>
        <v>0</v>
      </c>
      <c r="CA50" s="25">
        <f t="shared" ref="CA50:CA58" si="36">IF(AND(C50&gt;0,K50=""),1,IF(K50&gt;C50,1,0))</f>
        <v>0</v>
      </c>
      <c r="CB50" s="25">
        <f t="shared" ref="CB50:CB58" si="37">IF(AND(C50&gt;0,L50=""),1,IF(L50&gt;C50,1,0))</f>
        <v>0</v>
      </c>
      <c r="CC50" s="25">
        <f t="shared" ref="CC50:CC58" si="38">IF(AND(C50&gt;0,M50=""),1,IF(M50&gt;C50,1,0))</f>
        <v>0</v>
      </c>
    </row>
    <row r="51" spans="1:82" s="15" customFormat="1" ht="10.5" x14ac:dyDescent="0.15">
      <c r="A51" s="260" t="s">
        <v>75</v>
      </c>
      <c r="B51" s="261"/>
      <c r="C51" s="120">
        <f t="shared" ref="C51:C56" si="39">SUM(D51:F51)</f>
        <v>0</v>
      </c>
      <c r="D51" s="121"/>
      <c r="E51" s="122"/>
      <c r="F51" s="122"/>
      <c r="G51" s="123"/>
      <c r="H51" s="117"/>
      <c r="I51" s="118"/>
      <c r="J51" s="119"/>
      <c r="K51" s="119"/>
      <c r="L51" s="119"/>
      <c r="M51" s="119"/>
      <c r="N51" s="15" t="str">
        <f t="shared" ref="N51:N58" si="40">BQ51&amp;BR51&amp;BS51&amp;BT51&amp;BU51</f>
        <v/>
      </c>
      <c r="BQ51" s="23" t="str">
        <f t="shared" ref="BQ51:BQ58" si="41">IF(AND(C51&gt;0,J51="")," * No olvide digitar la variable Pueblos Originarios. Digite Cero si no tiene.",IF(J51&gt;C51," * La variable Pueblos Originarios No puede ser mayor al Total.",""))</f>
        <v/>
      </c>
      <c r="BR51" s="23" t="str">
        <f t="shared" ref="BR51:BR58" si="42">IF(AND(C51&gt;0,K51="")," * No olvide digitar la variable Migrantes. Digite Cero si no tiene.",IF(K51&gt;C51," * La variable Migrantes No puede ser mayor al Total.",""))</f>
        <v/>
      </c>
      <c r="BS51" s="23" t="str">
        <f t="shared" ref="BS51:BS58" si="43">IF(AND(C51&gt;0,L51="")," * No olvide digitar la variable Niños, niñas, adolescentes y jóvenes SENAME. Digite Cero si no tiene.",IF(L51&gt;C51," * La variable Niños, niñas, adolescentes y jóvenes SENAME No puede ser mayor al Total.",""))</f>
        <v/>
      </c>
      <c r="BT51" s="23" t="str">
        <f t="shared" ref="BT51:BT58" si="44">IF(AND(C51&gt;0,M51="")," * No olvide digitar la variable Niños, niñas, adolescentes y jóvenes Mejor Niñez. Digite Cero si no tiene.",IF(M51&gt;C51," * La variable Niños, niñas, adolescentes y jóvenes Mejor Niñez No puede ser mayor al Total.",""))</f>
        <v/>
      </c>
      <c r="BZ51" s="25">
        <f t="shared" si="35"/>
        <v>0</v>
      </c>
      <c r="CA51" s="25">
        <f t="shared" si="36"/>
        <v>0</v>
      </c>
      <c r="CB51" s="25">
        <f t="shared" si="37"/>
        <v>0</v>
      </c>
      <c r="CC51" s="25">
        <f t="shared" si="38"/>
        <v>0</v>
      </c>
    </row>
    <row r="52" spans="1:82" s="15" customFormat="1" ht="10.5" x14ac:dyDescent="0.15">
      <c r="A52" s="260" t="s">
        <v>76</v>
      </c>
      <c r="B52" s="261"/>
      <c r="C52" s="16">
        <f t="shared" si="39"/>
        <v>0</v>
      </c>
      <c r="D52" s="121"/>
      <c r="E52" s="122"/>
      <c r="F52" s="122"/>
      <c r="G52" s="123"/>
      <c r="H52" s="117"/>
      <c r="I52" s="118"/>
      <c r="J52" s="119"/>
      <c r="K52" s="119"/>
      <c r="L52" s="119"/>
      <c r="M52" s="119"/>
      <c r="N52" s="15" t="str">
        <f t="shared" si="40"/>
        <v/>
      </c>
      <c r="BQ52" s="23" t="str">
        <f t="shared" si="41"/>
        <v/>
      </c>
      <c r="BR52" s="23" t="str">
        <f t="shared" si="42"/>
        <v/>
      </c>
      <c r="BS52" s="23" t="str">
        <f t="shared" si="43"/>
        <v/>
      </c>
      <c r="BT52" s="23" t="str">
        <f t="shared" si="44"/>
        <v/>
      </c>
      <c r="BZ52" s="25">
        <f t="shared" si="35"/>
        <v>0</v>
      </c>
      <c r="CA52" s="25">
        <f t="shared" si="36"/>
        <v>0</v>
      </c>
      <c r="CB52" s="25">
        <f t="shared" si="37"/>
        <v>0</v>
      </c>
      <c r="CC52" s="25">
        <f t="shared" si="38"/>
        <v>0</v>
      </c>
    </row>
    <row r="53" spans="1:82" s="15" customFormat="1" ht="10.5" x14ac:dyDescent="0.15">
      <c r="A53" s="279" t="s">
        <v>77</v>
      </c>
      <c r="B53" s="280"/>
      <c r="C53" s="16">
        <f t="shared" si="39"/>
        <v>0</v>
      </c>
      <c r="D53" s="121"/>
      <c r="E53" s="124"/>
      <c r="F53" s="122"/>
      <c r="G53" s="125"/>
      <c r="H53" s="126"/>
      <c r="I53" s="127"/>
      <c r="J53" s="99"/>
      <c r="K53" s="99"/>
      <c r="L53" s="99"/>
      <c r="M53" s="99"/>
      <c r="N53" s="15" t="str">
        <f t="shared" si="40"/>
        <v/>
      </c>
      <c r="BQ53" s="23" t="str">
        <f t="shared" si="41"/>
        <v/>
      </c>
      <c r="BR53" s="23" t="str">
        <f t="shared" si="42"/>
        <v/>
      </c>
      <c r="BS53" s="23" t="str">
        <f t="shared" si="43"/>
        <v/>
      </c>
      <c r="BT53" s="23" t="str">
        <f t="shared" si="44"/>
        <v/>
      </c>
      <c r="BZ53" s="25">
        <f t="shared" si="35"/>
        <v>0</v>
      </c>
      <c r="CA53" s="25">
        <f t="shared" si="36"/>
        <v>0</v>
      </c>
      <c r="CB53" s="25">
        <f t="shared" si="37"/>
        <v>0</v>
      </c>
      <c r="CC53" s="25">
        <f t="shared" si="38"/>
        <v>0</v>
      </c>
    </row>
    <row r="54" spans="1:82" s="15" customFormat="1" ht="10.5" x14ac:dyDescent="0.15">
      <c r="A54" s="281" t="s">
        <v>78</v>
      </c>
      <c r="B54" s="128" t="s">
        <v>79</v>
      </c>
      <c r="C54" s="129">
        <f t="shared" si="39"/>
        <v>62</v>
      </c>
      <c r="D54" s="114">
        <v>48</v>
      </c>
      <c r="E54" s="115">
        <v>12</v>
      </c>
      <c r="F54" s="115">
        <v>2</v>
      </c>
      <c r="G54" s="116"/>
      <c r="H54" s="130">
        <v>0</v>
      </c>
      <c r="I54" s="131">
        <v>0</v>
      </c>
      <c r="J54" s="132">
        <v>0</v>
      </c>
      <c r="K54" s="132">
        <v>0</v>
      </c>
      <c r="L54" s="132">
        <v>0</v>
      </c>
      <c r="M54" s="132">
        <v>0</v>
      </c>
      <c r="N54" s="15" t="str">
        <f t="shared" si="40"/>
        <v/>
      </c>
      <c r="BQ54" s="23" t="str">
        <f t="shared" si="41"/>
        <v/>
      </c>
      <c r="BR54" s="23" t="str">
        <f t="shared" si="42"/>
        <v/>
      </c>
      <c r="BS54" s="23" t="str">
        <f t="shared" si="43"/>
        <v/>
      </c>
      <c r="BT54" s="23" t="str">
        <f t="shared" si="44"/>
        <v/>
      </c>
      <c r="BZ54" s="25">
        <f t="shared" si="35"/>
        <v>0</v>
      </c>
      <c r="CA54" s="25">
        <f t="shared" si="36"/>
        <v>0</v>
      </c>
      <c r="CB54" s="25">
        <f t="shared" si="37"/>
        <v>0</v>
      </c>
      <c r="CC54" s="25">
        <f t="shared" si="38"/>
        <v>0</v>
      </c>
    </row>
    <row r="55" spans="1:82" s="15" customFormat="1" ht="10.5" x14ac:dyDescent="0.15">
      <c r="A55" s="282"/>
      <c r="B55" s="133" t="s">
        <v>80</v>
      </c>
      <c r="C55" s="16">
        <f t="shared" si="39"/>
        <v>0</v>
      </c>
      <c r="D55" s="121"/>
      <c r="E55" s="122"/>
      <c r="F55" s="122"/>
      <c r="G55" s="123"/>
      <c r="H55" s="130"/>
      <c r="I55" s="131"/>
      <c r="J55" s="132"/>
      <c r="K55" s="132"/>
      <c r="L55" s="132"/>
      <c r="M55" s="132"/>
      <c r="N55" s="15" t="str">
        <f t="shared" si="40"/>
        <v/>
      </c>
      <c r="BQ55" s="23" t="str">
        <f t="shared" si="41"/>
        <v/>
      </c>
      <c r="BR55" s="23" t="str">
        <f t="shared" si="42"/>
        <v/>
      </c>
      <c r="BS55" s="23" t="str">
        <f t="shared" si="43"/>
        <v/>
      </c>
      <c r="BT55" s="23" t="str">
        <f t="shared" si="44"/>
        <v/>
      </c>
      <c r="BZ55" s="25">
        <f t="shared" si="35"/>
        <v>0</v>
      </c>
      <c r="CA55" s="25">
        <f t="shared" si="36"/>
        <v>0</v>
      </c>
      <c r="CB55" s="25">
        <f t="shared" si="37"/>
        <v>0</v>
      </c>
      <c r="CC55" s="25">
        <f t="shared" si="38"/>
        <v>0</v>
      </c>
    </row>
    <row r="56" spans="1:82" s="15" customFormat="1" ht="10.5" x14ac:dyDescent="0.15">
      <c r="A56" s="283"/>
      <c r="B56" s="134" t="s">
        <v>81</v>
      </c>
      <c r="C56" s="34">
        <f t="shared" si="39"/>
        <v>0</v>
      </c>
      <c r="D56" s="135"/>
      <c r="E56" s="136"/>
      <c r="F56" s="136"/>
      <c r="G56" s="137"/>
      <c r="H56" s="117"/>
      <c r="I56" s="118"/>
      <c r="J56" s="119"/>
      <c r="K56" s="119"/>
      <c r="L56" s="119"/>
      <c r="M56" s="119"/>
      <c r="N56" s="15" t="str">
        <f t="shared" si="40"/>
        <v/>
      </c>
      <c r="BQ56" s="23" t="str">
        <f t="shared" si="41"/>
        <v/>
      </c>
      <c r="BR56" s="23" t="str">
        <f t="shared" si="42"/>
        <v/>
      </c>
      <c r="BS56" s="23" t="str">
        <f t="shared" si="43"/>
        <v/>
      </c>
      <c r="BT56" s="23" t="str">
        <f t="shared" si="44"/>
        <v/>
      </c>
      <c r="BZ56" s="25">
        <f t="shared" si="35"/>
        <v>0</v>
      </c>
      <c r="CA56" s="25">
        <f t="shared" si="36"/>
        <v>0</v>
      </c>
      <c r="CB56" s="25">
        <f t="shared" si="37"/>
        <v>0</v>
      </c>
      <c r="CC56" s="25">
        <f t="shared" si="38"/>
        <v>0</v>
      </c>
    </row>
    <row r="57" spans="1:82" s="15" customFormat="1" ht="10.5" x14ac:dyDescent="0.15">
      <c r="A57" s="265" t="s">
        <v>82</v>
      </c>
      <c r="B57" s="266"/>
      <c r="C57" s="129">
        <f>SUM(D57:G57)</f>
        <v>0</v>
      </c>
      <c r="D57" s="114"/>
      <c r="E57" s="115"/>
      <c r="F57" s="115"/>
      <c r="G57" s="138"/>
      <c r="H57" s="139"/>
      <c r="I57" s="140"/>
      <c r="J57" s="141"/>
      <c r="K57" s="141"/>
      <c r="L57" s="141"/>
      <c r="M57" s="141"/>
      <c r="N57" s="15" t="str">
        <f t="shared" si="40"/>
        <v/>
      </c>
      <c r="BQ57" s="23" t="str">
        <f t="shared" si="41"/>
        <v/>
      </c>
      <c r="BR57" s="23" t="str">
        <f t="shared" si="42"/>
        <v/>
      </c>
      <c r="BS57" s="23" t="str">
        <f t="shared" si="43"/>
        <v/>
      </c>
      <c r="BT57" s="23" t="str">
        <f t="shared" si="44"/>
        <v/>
      </c>
      <c r="BZ57" s="25">
        <f t="shared" si="35"/>
        <v>0</v>
      </c>
      <c r="CA57" s="25">
        <f t="shared" si="36"/>
        <v>0</v>
      </c>
      <c r="CB57" s="25">
        <f t="shared" si="37"/>
        <v>0</v>
      </c>
      <c r="CC57" s="25">
        <f t="shared" si="38"/>
        <v>0</v>
      </c>
    </row>
    <row r="58" spans="1:82" s="15" customFormat="1" ht="10.5" x14ac:dyDescent="0.15">
      <c r="A58" s="273" t="s">
        <v>83</v>
      </c>
      <c r="B58" s="271"/>
      <c r="C58" s="34">
        <f>SUM(D58:G58)</f>
        <v>33</v>
      </c>
      <c r="D58" s="135">
        <v>15</v>
      </c>
      <c r="E58" s="136">
        <v>18</v>
      </c>
      <c r="F58" s="136"/>
      <c r="G58" s="142"/>
      <c r="H58" s="126"/>
      <c r="I58" s="127"/>
      <c r="J58" s="99"/>
      <c r="K58" s="99"/>
      <c r="L58" s="99"/>
      <c r="M58" s="99"/>
      <c r="N58" s="15" t="str">
        <f t="shared" si="40"/>
        <v xml:space="preserve"> * No olvide digitar la variable Pueblos Originarios. Digite Cero si no tiene. * No olvide digitar la variable Migrantes. Digite Cero si no tiene. * No olvide digitar la variable Niños, niñas, adolescentes y jóvenes SENAME. Digite Cero si no tiene. * No olvide digitar la variable Niños, niñas, adolescentes y jóvenes Mejor Niñez. Digite Cero si no tiene.</v>
      </c>
      <c r="BQ58" s="23" t="str">
        <f t="shared" si="41"/>
        <v xml:space="preserve"> * No olvide digitar la variable Pueblos Originarios. Digite Cero si no tiene.</v>
      </c>
      <c r="BR58" s="23" t="str">
        <f t="shared" si="42"/>
        <v xml:space="preserve"> * No olvide digitar la variable Migrantes. Digite Cero si no tiene.</v>
      </c>
      <c r="BS58" s="23" t="str">
        <f t="shared" si="43"/>
        <v xml:space="preserve"> * No olvide digitar la variable Niños, niñas, adolescentes y jóvenes SENAME. Digite Cero si no tiene.</v>
      </c>
      <c r="BT58" s="23" t="str">
        <f t="shared" si="44"/>
        <v xml:space="preserve"> * No olvide digitar la variable Niños, niñas, adolescentes y jóvenes Mejor Niñez. Digite Cero si no tiene.</v>
      </c>
      <c r="BZ58" s="25">
        <f t="shared" si="35"/>
        <v>1</v>
      </c>
      <c r="CA58" s="25">
        <f t="shared" si="36"/>
        <v>1</v>
      </c>
      <c r="CB58" s="25">
        <f t="shared" si="37"/>
        <v>1</v>
      </c>
      <c r="CC58" s="25">
        <f t="shared" si="38"/>
        <v>1</v>
      </c>
    </row>
    <row r="59" spans="1:82" s="15" customFormat="1" ht="10.5" x14ac:dyDescent="0.15">
      <c r="A59" s="277" t="s">
        <v>4</v>
      </c>
      <c r="B59" s="278"/>
      <c r="C59" s="65">
        <f>SUM(C54:C58)+C50</f>
        <v>95</v>
      </c>
      <c r="D59" s="143">
        <f t="shared" ref="D59:M59" si="45">SUM(D54:D58)+D50</f>
        <v>63</v>
      </c>
      <c r="E59" s="67">
        <f t="shared" si="45"/>
        <v>30</v>
      </c>
      <c r="F59" s="67">
        <f t="shared" si="45"/>
        <v>2</v>
      </c>
      <c r="G59" s="67">
        <f t="shared" si="45"/>
        <v>0</v>
      </c>
      <c r="H59" s="144">
        <f t="shared" si="45"/>
        <v>0</v>
      </c>
      <c r="I59" s="66">
        <f t="shared" si="45"/>
        <v>0</v>
      </c>
      <c r="J59" s="144">
        <f t="shared" si="45"/>
        <v>0</v>
      </c>
      <c r="K59" s="65">
        <f t="shared" si="45"/>
        <v>0</v>
      </c>
      <c r="L59" s="65">
        <f t="shared" si="45"/>
        <v>0</v>
      </c>
      <c r="M59" s="65">
        <f t="shared" si="45"/>
        <v>0</v>
      </c>
    </row>
    <row r="60" spans="1:82" s="145" customFormat="1" ht="10.5" x14ac:dyDescent="0.15">
      <c r="A60" s="145" t="s">
        <v>84</v>
      </c>
    </row>
    <row r="61" spans="1:82" s="5" customFormat="1" ht="11.25" x14ac:dyDescent="0.15">
      <c r="A61" s="3" t="s">
        <v>85</v>
      </c>
    </row>
    <row r="62" spans="1:82" s="5" customFormat="1" ht="11.25" customHeight="1" x14ac:dyDescent="0.15">
      <c r="A62" s="287" t="s">
        <v>86</v>
      </c>
      <c r="B62" s="289"/>
      <c r="C62" s="291" t="s">
        <v>87</v>
      </c>
      <c r="D62" s="291"/>
      <c r="E62" s="291"/>
      <c r="F62" s="291"/>
      <c r="G62" s="291"/>
      <c r="H62" s="291"/>
      <c r="I62" s="291"/>
      <c r="J62" s="291"/>
      <c r="K62" s="291"/>
      <c r="L62" s="291"/>
      <c r="M62" s="291"/>
      <c r="N62" s="291"/>
      <c r="O62" s="291"/>
      <c r="P62" s="292"/>
      <c r="Q62" s="297" t="s">
        <v>15</v>
      </c>
      <c r="R62" s="293" t="s">
        <v>16</v>
      </c>
      <c r="S62" s="293" t="s">
        <v>57</v>
      </c>
      <c r="T62" s="293" t="s">
        <v>88</v>
      </c>
      <c r="U62" s="295" t="s">
        <v>89</v>
      </c>
    </row>
    <row r="63" spans="1:82" s="15" customFormat="1" ht="21" x14ac:dyDescent="0.15">
      <c r="A63" s="288"/>
      <c r="B63" s="290"/>
      <c r="C63" s="14" t="s">
        <v>90</v>
      </c>
      <c r="D63" s="6" t="s">
        <v>4</v>
      </c>
      <c r="E63" s="41" t="s">
        <v>91</v>
      </c>
      <c r="F63" s="8" t="s">
        <v>92</v>
      </c>
      <c r="G63" s="8" t="s">
        <v>93</v>
      </c>
      <c r="H63" s="8" t="s">
        <v>94</v>
      </c>
      <c r="I63" s="8" t="s">
        <v>95</v>
      </c>
      <c r="J63" s="8" t="s">
        <v>96</v>
      </c>
      <c r="K63" s="8" t="s">
        <v>97</v>
      </c>
      <c r="L63" s="8" t="s">
        <v>98</v>
      </c>
      <c r="M63" s="8" t="s">
        <v>99</v>
      </c>
      <c r="N63" s="8" t="s">
        <v>100</v>
      </c>
      <c r="O63" s="8" t="s">
        <v>101</v>
      </c>
      <c r="P63" s="146" t="s">
        <v>102</v>
      </c>
      <c r="Q63" s="298"/>
      <c r="R63" s="294"/>
      <c r="S63" s="294"/>
      <c r="T63" s="294"/>
      <c r="U63" s="296"/>
    </row>
    <row r="64" spans="1:82" s="15" customFormat="1" ht="10.5" x14ac:dyDescent="0.15">
      <c r="A64" s="265" t="s">
        <v>103</v>
      </c>
      <c r="B64" s="266"/>
      <c r="C64" s="147"/>
      <c r="D64" s="148">
        <f t="shared" ref="D64:D69" si="46">SUM(E64:P64)</f>
        <v>0</v>
      </c>
      <c r="E64" s="114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38"/>
      <c r="Q64" s="48"/>
      <c r="R64" s="46"/>
      <c r="S64" s="46"/>
      <c r="T64" s="46"/>
      <c r="U64" s="49"/>
      <c r="V64" s="15" t="str">
        <f>BQ64&amp;BR64&amp;BS64&amp;BT64&amp;BU64</f>
        <v/>
      </c>
      <c r="BQ64" s="23" t="str">
        <f>IF(AND($D64&gt;0,Q64="")," * No olvide digitar la variable Pueblos originarios. Digite Cero si no tiene.",IF(Q64&gt;$D64," * La variable Pueblos originarios No puede ser mayor al Total.",""))</f>
        <v/>
      </c>
      <c r="BR64" s="23" t="str">
        <f>IF(AND($D64&gt;0,R64="")," * No olvide digitar la variable Migrantes. Digite Cero si no tiene.",IF(R64&gt;$D64," * La variable Migrantes No puede ser mayor al Total.",""))</f>
        <v/>
      </c>
      <c r="BS64" s="23" t="str">
        <f>IF(AND($D64&gt;0,S64="")," * No olvide digitar la variable Población en ECICEP. Digite Cero si no tiene.",IF(S64&gt;$D64," * La variable Población en ECICEP No puede ser mayor al Total.",""))</f>
        <v/>
      </c>
      <c r="BT64" s="23" t="str">
        <f>IF(AND($D64&gt;0,T64="")," * No olvide digitar la variable Población ELEAM o Institucionalizada. Digite Cero si no tiene.",IF(T64&gt;$D64," * La variable Población ELEAM o Institucionalizada No puede ser mayor al Total.",""))</f>
        <v/>
      </c>
      <c r="BU64" s="23" t="str">
        <f>IF(AND($D64&gt;0,U64="")," * No olvide digitar la variable Atención nutricional a personas con NED. Digite Cero si no tiene.",IF(U64&gt;$D64," * La variable Atención nutricional a personas con NED No puede ser mayor al Total.",""))</f>
        <v/>
      </c>
      <c r="BZ64" s="25">
        <f>IF(AND($D64&gt;0,Q64=""),1,IF(Q64&gt;$D64,1,0))</f>
        <v>0</v>
      </c>
      <c r="CA64" s="25">
        <f>IF(AND($D64&gt;0,R64=""),1,IF(R64&gt;$D64,1,0))</f>
        <v>0</v>
      </c>
      <c r="CB64" s="25">
        <f>IF(AND($D64&gt;0,S64=""),1,IF(S64&gt;$D64,1,0))</f>
        <v>0</v>
      </c>
      <c r="CC64" s="25">
        <f>IF(AND($D64&gt;0,T64=""),1,IF(T64&gt;$D64,1,0))</f>
        <v>0</v>
      </c>
      <c r="CD64" s="25">
        <f>IF(AND($D64&gt;0,U64=""),1,IF(U64&gt;$D64,1,0))</f>
        <v>0</v>
      </c>
    </row>
    <row r="65" spans="1:82" s="15" customFormat="1" ht="10.5" x14ac:dyDescent="0.15">
      <c r="A65" s="279" t="s">
        <v>104</v>
      </c>
      <c r="B65" s="280"/>
      <c r="C65" s="149"/>
      <c r="D65" s="150">
        <f t="shared" si="46"/>
        <v>0</v>
      </c>
      <c r="E65" s="135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42"/>
      <c r="Q65" s="63"/>
      <c r="R65" s="62"/>
      <c r="S65" s="62"/>
      <c r="T65" s="62"/>
      <c r="U65" s="151"/>
      <c r="V65" s="15" t="str">
        <f>BQ65&amp;BR65</f>
        <v/>
      </c>
      <c r="BQ65" s="23" t="str">
        <f>IF(AND(D65&gt;0,Q65="")," * No olvide digitar la variable Pueblos originarios. Digite Cero si no tiene.",IF(Q65&gt;D65," * La variable Pueblos originarios No puede ser mayor al Total.",""))</f>
        <v/>
      </c>
      <c r="BR65" s="23" t="str">
        <f>IF(AND(D65&gt;0,R65="")," * No olvide digitar la variable Migrantes. Digite Cero si no tiene.",IF(R65&gt;D65," * La variable Migrantes No puede ser mayor al Total.",""))</f>
        <v/>
      </c>
      <c r="BS65" s="23" t="str">
        <f t="shared" ref="BS65:BS69" si="47">IF(AND($D65&gt;0,S65="")," * No olvide digitar la variable Población en ECICEP. Digite Cero si no tiene.",IF(S65&gt;$D65," * La variable Población en ECICEP No puede ser mayor al Total.",""))</f>
        <v/>
      </c>
      <c r="BT65" s="23" t="str">
        <f t="shared" ref="BT65:BT69" si="48">IF(AND($D65&gt;0,T65="")," * No olvide digitar la variable Población ELEAM o Institucionalizada. Digite Cero si no tiene.",IF(T65&gt;$D65," * La variable Población ELEAM o Institucionalizada No puede ser mayor al Total.",""))</f>
        <v/>
      </c>
      <c r="BU65" s="23" t="str">
        <f t="shared" ref="BU65:BU69" si="49">IF(AND($D65&gt;0,U65="")," * No olvide digitar la variable Atención nutricional a personas con NED. Digite Cero si no tiene.",IF(U65&gt;$D65," * La variable Atención nutricional a personas con NED No puede ser mayor al Total.",""))</f>
        <v/>
      </c>
      <c r="BZ65" s="25">
        <f>IF(AND(D65&gt;0,Q65=""),1,IF(Q65&gt;D65,1,0))</f>
        <v>0</v>
      </c>
      <c r="CA65" s="25">
        <f>IF(AND(D65&gt;0,R65=""),1,IF(R65&gt;D65,1,0))</f>
        <v>0</v>
      </c>
      <c r="CB65" s="25">
        <f t="shared" ref="CB65:CD69" si="50">IF(AND($D65&gt;0,S65=""),1,IF(S65&gt;$D65,1,0))</f>
        <v>0</v>
      </c>
      <c r="CC65" s="25">
        <f t="shared" si="50"/>
        <v>0</v>
      </c>
      <c r="CD65" s="25">
        <f t="shared" si="50"/>
        <v>0</v>
      </c>
    </row>
    <row r="66" spans="1:82" s="15" customFormat="1" ht="10.5" x14ac:dyDescent="0.15">
      <c r="A66" s="274" t="s">
        <v>105</v>
      </c>
      <c r="B66" s="43" t="s">
        <v>106</v>
      </c>
      <c r="C66" s="147"/>
      <c r="D66" s="148">
        <f t="shared" si="46"/>
        <v>0</v>
      </c>
      <c r="E66" s="152"/>
      <c r="F66" s="153"/>
      <c r="G66" s="153"/>
      <c r="H66" s="153"/>
      <c r="I66" s="153"/>
      <c r="J66" s="153"/>
      <c r="K66" s="153"/>
      <c r="L66" s="153"/>
      <c r="M66" s="153"/>
      <c r="N66" s="153"/>
      <c r="O66" s="153"/>
      <c r="P66" s="154"/>
      <c r="Q66" s="79"/>
      <c r="R66" s="75"/>
      <c r="S66" s="75"/>
      <c r="T66" s="75"/>
      <c r="U66" s="155"/>
      <c r="V66" s="15" t="str">
        <f>BQ66&amp;BR66</f>
        <v/>
      </c>
      <c r="BQ66" s="23" t="str">
        <f>IF(AND(D66&gt;0,Q66="")," * No olvide digitar la variable Pueblos originarios. Digite Cero si no tiene.",IF(Q66&gt;D66," * La variable Pueblos originarios No puede ser mayor al Total.",""))</f>
        <v/>
      </c>
      <c r="BR66" s="23" t="str">
        <f>IF(AND(D66&gt;0,R66="")," * No olvide digitar la variable Migrantes. Digite Cero si no tiene.",IF(R66&gt;D66," * La variable Migrantes No puede ser mayor al Total.",""))</f>
        <v/>
      </c>
      <c r="BS66" s="23" t="str">
        <f t="shared" si="47"/>
        <v/>
      </c>
      <c r="BT66" s="23" t="str">
        <f t="shared" si="48"/>
        <v/>
      </c>
      <c r="BU66" s="23" t="str">
        <f t="shared" si="49"/>
        <v/>
      </c>
      <c r="BZ66" s="25">
        <f>IF(AND(D66&gt;0,Q66=""),1,IF(Q66&gt;D66,1,0))</f>
        <v>0</v>
      </c>
      <c r="CA66" s="25">
        <f>IF(AND(D66&gt;0,R66=""),1,IF(R66&gt;D66,1,0))</f>
        <v>0</v>
      </c>
      <c r="CB66" s="25">
        <f t="shared" si="50"/>
        <v>0</v>
      </c>
      <c r="CC66" s="25">
        <f t="shared" si="50"/>
        <v>0</v>
      </c>
      <c r="CD66" s="25">
        <f t="shared" si="50"/>
        <v>0</v>
      </c>
    </row>
    <row r="67" spans="1:82" s="15" customFormat="1" ht="10.5" x14ac:dyDescent="0.15">
      <c r="A67" s="275"/>
      <c r="B67" s="134" t="s">
        <v>107</v>
      </c>
      <c r="C67" s="156"/>
      <c r="D67" s="157">
        <f t="shared" si="46"/>
        <v>0</v>
      </c>
      <c r="E67" s="135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42"/>
      <c r="Q67" s="63"/>
      <c r="R67" s="62"/>
      <c r="S67" s="62"/>
      <c r="T67" s="62"/>
      <c r="U67" s="151"/>
      <c r="V67" s="15" t="str">
        <f>BQ67&amp;BR67</f>
        <v/>
      </c>
      <c r="BQ67" s="23" t="str">
        <f>IF(AND(D67&gt;0,Q67="")," * No olvide digitar la variable Pueblos originarios. Digite Cero si no tiene.",IF(Q67&gt;D67," * La variable Pueblos originarios No puede ser mayor al Total.",""))</f>
        <v/>
      </c>
      <c r="BR67" s="23" t="str">
        <f>IF(AND(D67&gt;0,R67="")," * No olvide digitar la variable Migrantes. Digite Cero si no tiene.",IF(R67&gt;D67," * La variable Migrantes No puede ser mayor al Total.",""))</f>
        <v/>
      </c>
      <c r="BS67" s="23" t="str">
        <f t="shared" si="47"/>
        <v/>
      </c>
      <c r="BT67" s="23" t="str">
        <f t="shared" si="48"/>
        <v/>
      </c>
      <c r="BU67" s="23" t="str">
        <f t="shared" si="49"/>
        <v/>
      </c>
      <c r="BZ67" s="25">
        <f>IF(AND(D67&gt;0,Q67=""),1,IF(Q67&gt;D67,1,0))</f>
        <v>0</v>
      </c>
      <c r="CA67" s="25">
        <f>IF(AND(D67&gt;0,R67=""),1,IF(R67&gt;D67,1,0))</f>
        <v>0</v>
      </c>
      <c r="CB67" s="25">
        <f t="shared" si="50"/>
        <v>0</v>
      </c>
      <c r="CC67" s="25">
        <f t="shared" si="50"/>
        <v>0</v>
      </c>
      <c r="CD67" s="25">
        <f t="shared" si="50"/>
        <v>0</v>
      </c>
    </row>
    <row r="68" spans="1:82" s="15" customFormat="1" ht="10.5" x14ac:dyDescent="0.15">
      <c r="A68" s="275"/>
      <c r="B68" s="158" t="s">
        <v>108</v>
      </c>
      <c r="C68" s="159"/>
      <c r="D68" s="160">
        <f t="shared" si="46"/>
        <v>0</v>
      </c>
      <c r="E68" s="152"/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154"/>
      <c r="Q68" s="79"/>
      <c r="R68" s="75"/>
      <c r="S68" s="75"/>
      <c r="T68" s="75"/>
      <c r="U68" s="155"/>
      <c r="V68" s="15" t="str">
        <f>BQ68&amp;BR68</f>
        <v/>
      </c>
      <c r="BQ68" s="23" t="str">
        <f>IF(AND(D68&gt;0,Q68="")," * No olvide digitar la variable Pueblos originarios. Digite Cero si no tiene.",IF(Q68&gt;D68," * La variable Pueblos originarios No puede ser mayor al Total.",""))</f>
        <v/>
      </c>
      <c r="BR68" s="23" t="str">
        <f>IF(AND(D68&gt;0,R68="")," * No olvide digitar la variable Migrantes. Digite Cero si no tiene.",IF(R68&gt;D68," * La variable Migrantes No puede ser mayor al Total.",""))</f>
        <v/>
      </c>
      <c r="BS68" s="23" t="str">
        <f t="shared" si="47"/>
        <v/>
      </c>
      <c r="BT68" s="23" t="str">
        <f t="shared" si="48"/>
        <v/>
      </c>
      <c r="BU68" s="23" t="str">
        <f t="shared" si="49"/>
        <v/>
      </c>
      <c r="BZ68" s="25">
        <f>IF(AND(D68&gt;0,Q68=""),1,IF(Q68&gt;D68,1,0))</f>
        <v>0</v>
      </c>
      <c r="CA68" s="25">
        <f>IF(AND(D68&gt;0,R68=""),1,IF(R68&gt;D68,1,0))</f>
        <v>0</v>
      </c>
      <c r="CB68" s="25">
        <f t="shared" si="50"/>
        <v>0</v>
      </c>
      <c r="CC68" s="25">
        <f t="shared" si="50"/>
        <v>0</v>
      </c>
      <c r="CD68" s="25">
        <f t="shared" si="50"/>
        <v>0</v>
      </c>
    </row>
    <row r="69" spans="1:82" s="15" customFormat="1" ht="10.5" x14ac:dyDescent="0.15">
      <c r="A69" s="276"/>
      <c r="B69" s="161" t="s">
        <v>109</v>
      </c>
      <c r="C69" s="162"/>
      <c r="D69" s="150">
        <f t="shared" si="46"/>
        <v>0</v>
      </c>
      <c r="E69" s="163"/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5"/>
      <c r="Q69" s="98"/>
      <c r="R69" s="60"/>
      <c r="S69" s="60"/>
      <c r="T69" s="60"/>
      <c r="U69" s="64"/>
      <c r="V69" s="15" t="str">
        <f>BQ69&amp;BR69</f>
        <v/>
      </c>
      <c r="BQ69" s="23" t="str">
        <f>IF(AND(D69&gt;0,Q69="")," * No olvide digitar la variable Pueblos originarios. Digite Cero si no tiene.",IF(Q69&gt;D69," * La variable Pueblos originarios No puede ser mayor al Total.",""))</f>
        <v/>
      </c>
      <c r="BR69" s="23" t="str">
        <f>IF(AND(D69&gt;0,R69="")," * No olvide digitar la variable Migrantes. Digite Cero si no tiene.",IF(R69&gt;D69," * La variable Migrantes No puede ser mayor al Total.",""))</f>
        <v/>
      </c>
      <c r="BS69" s="23" t="str">
        <f t="shared" si="47"/>
        <v/>
      </c>
      <c r="BT69" s="23" t="str">
        <f t="shared" si="48"/>
        <v/>
      </c>
      <c r="BU69" s="23" t="str">
        <f t="shared" si="49"/>
        <v/>
      </c>
      <c r="BZ69" s="25">
        <f>IF(AND(D69&gt;0,Q69=""),1,IF(Q69&gt;D69,1,0))</f>
        <v>0</v>
      </c>
      <c r="CA69" s="25">
        <f>IF(AND(D69&gt;0,R69=""),1,IF(R69&gt;D69,1,0))</f>
        <v>0</v>
      </c>
      <c r="CB69" s="25">
        <f t="shared" si="50"/>
        <v>0</v>
      </c>
      <c r="CC69" s="25">
        <f t="shared" si="50"/>
        <v>0</v>
      </c>
      <c r="CD69" s="25">
        <f t="shared" si="50"/>
        <v>0</v>
      </c>
    </row>
    <row r="70" spans="1:82" s="5" customFormat="1" ht="11.25" x14ac:dyDescent="0.15">
      <c r="A70" s="166" t="s">
        <v>110</v>
      </c>
    </row>
    <row r="71" spans="1:82" s="15" customFormat="1" ht="10.5" x14ac:dyDescent="0.15">
      <c r="A71" s="287" t="s">
        <v>111</v>
      </c>
      <c r="B71" s="289"/>
      <c r="C71" s="308" t="s">
        <v>112</v>
      </c>
      <c r="D71" s="308"/>
      <c r="E71" s="308"/>
      <c r="F71" s="308"/>
      <c r="G71" s="309"/>
      <c r="H71" s="284" t="s">
        <v>113</v>
      </c>
      <c r="I71" s="285"/>
    </row>
    <row r="72" spans="1:82" s="15" customFormat="1" ht="10.5" customHeight="1" x14ac:dyDescent="0.15">
      <c r="A72" s="306"/>
      <c r="B72" s="307"/>
      <c r="C72" s="287" t="s">
        <v>4</v>
      </c>
      <c r="D72" s="263" t="s">
        <v>114</v>
      </c>
      <c r="E72" s="264"/>
      <c r="F72" s="267"/>
      <c r="G72" s="299" t="s">
        <v>115</v>
      </c>
      <c r="H72" s="286"/>
      <c r="I72" s="285"/>
    </row>
    <row r="73" spans="1:82" s="15" customFormat="1" ht="21" x14ac:dyDescent="0.15">
      <c r="A73" s="288"/>
      <c r="B73" s="290"/>
      <c r="C73" s="288"/>
      <c r="D73" s="41" t="s">
        <v>116</v>
      </c>
      <c r="E73" s="8" t="s">
        <v>117</v>
      </c>
      <c r="F73" s="42" t="s">
        <v>102</v>
      </c>
      <c r="G73" s="300"/>
      <c r="H73" s="14" t="s">
        <v>118</v>
      </c>
      <c r="I73" s="6" t="s">
        <v>115</v>
      </c>
    </row>
    <row r="74" spans="1:82" s="15" customFormat="1" ht="10.5" x14ac:dyDescent="0.15">
      <c r="A74" s="301" t="s">
        <v>119</v>
      </c>
      <c r="B74" s="302"/>
      <c r="C74" s="113">
        <f t="shared" ref="C74:C81" si="51">SUM(D74:F74)+H74</f>
        <v>0</v>
      </c>
      <c r="D74" s="167"/>
      <c r="E74" s="168"/>
      <c r="F74" s="169"/>
      <c r="G74" s="170"/>
      <c r="H74" s="171"/>
      <c r="I74" s="172"/>
    </row>
    <row r="75" spans="1:82" s="15" customFormat="1" ht="10.5" x14ac:dyDescent="0.15">
      <c r="A75" s="303" t="s">
        <v>120</v>
      </c>
      <c r="B75" s="304"/>
      <c r="C75" s="120">
        <f t="shared" si="51"/>
        <v>0</v>
      </c>
      <c r="D75" s="173"/>
      <c r="E75" s="20"/>
      <c r="F75" s="174"/>
      <c r="G75" s="175"/>
      <c r="H75" s="176"/>
      <c r="I75" s="177"/>
    </row>
    <row r="76" spans="1:82" s="15" customFormat="1" ht="10.5" x14ac:dyDescent="0.15">
      <c r="A76" s="303" t="s">
        <v>121</v>
      </c>
      <c r="B76" s="304"/>
      <c r="C76" s="120">
        <f t="shared" si="51"/>
        <v>0</v>
      </c>
      <c r="D76" s="173"/>
      <c r="E76" s="20"/>
      <c r="F76" s="174"/>
      <c r="G76" s="175"/>
      <c r="H76" s="176"/>
      <c r="I76" s="177"/>
    </row>
    <row r="77" spans="1:82" s="15" customFormat="1" ht="10.5" x14ac:dyDescent="0.15">
      <c r="A77" s="305" t="s">
        <v>65</v>
      </c>
      <c r="B77" s="304"/>
      <c r="C77" s="120">
        <f t="shared" si="51"/>
        <v>0</v>
      </c>
      <c r="D77" s="173"/>
      <c r="E77" s="20"/>
      <c r="F77" s="174"/>
      <c r="G77" s="175"/>
      <c r="H77" s="176"/>
      <c r="I77" s="177"/>
    </row>
    <row r="78" spans="1:82" s="15" customFormat="1" ht="10.5" x14ac:dyDescent="0.15">
      <c r="A78" s="305" t="s">
        <v>66</v>
      </c>
      <c r="B78" s="304"/>
      <c r="C78" s="120">
        <f t="shared" si="51"/>
        <v>0</v>
      </c>
      <c r="D78" s="173"/>
      <c r="E78" s="20"/>
      <c r="F78" s="174"/>
      <c r="G78" s="175"/>
      <c r="H78" s="176"/>
      <c r="I78" s="177"/>
    </row>
    <row r="79" spans="1:82" s="15" customFormat="1" ht="10.5" x14ac:dyDescent="0.15">
      <c r="A79" s="303" t="s">
        <v>122</v>
      </c>
      <c r="B79" s="304"/>
      <c r="C79" s="120">
        <f t="shared" si="51"/>
        <v>0</v>
      </c>
      <c r="D79" s="173"/>
      <c r="E79" s="20"/>
      <c r="F79" s="174"/>
      <c r="G79" s="175"/>
      <c r="H79" s="176"/>
      <c r="I79" s="177"/>
    </row>
    <row r="80" spans="1:82" s="15" customFormat="1" ht="10.5" x14ac:dyDescent="0.15">
      <c r="A80" s="303" t="s">
        <v>123</v>
      </c>
      <c r="B80" s="304"/>
      <c r="C80" s="120">
        <f t="shared" si="51"/>
        <v>0</v>
      </c>
      <c r="D80" s="173"/>
      <c r="E80" s="20"/>
      <c r="F80" s="174"/>
      <c r="G80" s="175"/>
      <c r="H80" s="176"/>
      <c r="I80" s="177"/>
    </row>
    <row r="81" spans="1:78" s="15" customFormat="1" ht="10.5" x14ac:dyDescent="0.15">
      <c r="A81" s="310" t="s">
        <v>68</v>
      </c>
      <c r="B81" s="311"/>
      <c r="C81" s="178">
        <f t="shared" si="51"/>
        <v>0</v>
      </c>
      <c r="D81" s="179"/>
      <c r="E81" s="37"/>
      <c r="F81" s="180"/>
      <c r="G81" s="181"/>
      <c r="H81" s="182"/>
      <c r="I81" s="183"/>
    </row>
    <row r="82" spans="1:78" s="15" customFormat="1" ht="10.5" x14ac:dyDescent="0.15">
      <c r="A82" s="1" t="s">
        <v>124</v>
      </c>
    </row>
    <row r="83" spans="1:78" s="5" customFormat="1" ht="11.25" x14ac:dyDescent="0.15">
      <c r="A83" s="3" t="s">
        <v>125</v>
      </c>
    </row>
    <row r="84" spans="1:78" s="15" customFormat="1" ht="10.5" x14ac:dyDescent="0.15">
      <c r="A84" s="312" t="s">
        <v>126</v>
      </c>
      <c r="B84" s="312" t="s">
        <v>127</v>
      </c>
      <c r="C84" s="263" t="s">
        <v>128</v>
      </c>
      <c r="D84" s="264"/>
      <c r="E84" s="264"/>
      <c r="F84" s="264"/>
      <c r="G84" s="267"/>
    </row>
    <row r="85" spans="1:78" s="15" customFormat="1" ht="10.5" x14ac:dyDescent="0.15">
      <c r="A85" s="313"/>
      <c r="B85" s="313"/>
      <c r="C85" s="41" t="s">
        <v>129</v>
      </c>
      <c r="D85" s="11" t="s">
        <v>121</v>
      </c>
      <c r="E85" s="8" t="s">
        <v>130</v>
      </c>
      <c r="F85" s="8" t="s">
        <v>66</v>
      </c>
      <c r="G85" s="42" t="s">
        <v>122</v>
      </c>
    </row>
    <row r="86" spans="1:78" s="15" customFormat="1" ht="10.5" x14ac:dyDescent="0.15">
      <c r="A86" s="184" t="s">
        <v>131</v>
      </c>
      <c r="B86" s="185">
        <f>SUM(C86:G86)</f>
        <v>0</v>
      </c>
      <c r="C86" s="167"/>
      <c r="D86" s="186"/>
      <c r="E86" s="186"/>
      <c r="F86" s="186"/>
      <c r="G86" s="187"/>
    </row>
    <row r="87" spans="1:78" s="15" customFormat="1" ht="10.5" x14ac:dyDescent="0.15">
      <c r="A87" s="188" t="s">
        <v>80</v>
      </c>
      <c r="B87" s="189">
        <f>SUM(C87:G87)</f>
        <v>0</v>
      </c>
      <c r="C87" s="179"/>
      <c r="D87" s="190"/>
      <c r="E87" s="190"/>
      <c r="F87" s="190"/>
      <c r="G87" s="39"/>
    </row>
    <row r="88" spans="1:78" s="191" customFormat="1" ht="12" x14ac:dyDescent="0.2">
      <c r="A88" s="3" t="s">
        <v>132</v>
      </c>
    </row>
    <row r="89" spans="1:78" s="15" customFormat="1" ht="21" x14ac:dyDescent="0.15">
      <c r="A89" s="192" t="s">
        <v>133</v>
      </c>
      <c r="B89" s="193" t="s">
        <v>134</v>
      </c>
      <c r="C89" s="193" t="s">
        <v>135</v>
      </c>
    </row>
    <row r="90" spans="1:78" s="15" customFormat="1" ht="10.5" x14ac:dyDescent="0.15">
      <c r="A90" s="194" t="s">
        <v>131</v>
      </c>
      <c r="B90" s="195"/>
      <c r="C90" s="195"/>
    </row>
    <row r="91" spans="1:78" s="5" customFormat="1" ht="11.25" x14ac:dyDescent="0.15">
      <c r="A91" s="3" t="s">
        <v>136</v>
      </c>
    </row>
    <row r="92" spans="1:78" s="15" customFormat="1" ht="10.5" x14ac:dyDescent="0.15">
      <c r="A92" s="316" t="s">
        <v>137</v>
      </c>
      <c r="B92" s="316" t="s">
        <v>4</v>
      </c>
      <c r="C92" s="317" t="s">
        <v>138</v>
      </c>
      <c r="D92" s="318"/>
      <c r="E92" s="318"/>
      <c r="F92" s="318"/>
      <c r="G92" s="318"/>
      <c r="H92" s="318"/>
      <c r="I92" s="318"/>
      <c r="J92" s="318"/>
      <c r="K92" s="318"/>
      <c r="L92" s="318"/>
      <c r="M92" s="318"/>
      <c r="N92" s="318"/>
      <c r="O92" s="318"/>
      <c r="P92" s="318"/>
      <c r="Q92" s="318"/>
      <c r="R92" s="318"/>
      <c r="S92" s="318"/>
      <c r="T92" s="319" t="s">
        <v>139</v>
      </c>
      <c r="U92" s="320"/>
    </row>
    <row r="93" spans="1:78" s="15" customFormat="1" ht="10.5" x14ac:dyDescent="0.15">
      <c r="A93" s="316"/>
      <c r="B93" s="316"/>
      <c r="C93" s="323" t="s">
        <v>111</v>
      </c>
      <c r="D93" s="324"/>
      <c r="E93" s="324"/>
      <c r="F93" s="324"/>
      <c r="G93" s="324"/>
      <c r="H93" s="324"/>
      <c r="I93" s="324"/>
      <c r="J93" s="324"/>
      <c r="K93" s="324"/>
      <c r="L93" s="324"/>
      <c r="M93" s="324"/>
      <c r="N93" s="324"/>
      <c r="O93" s="324"/>
      <c r="P93" s="324"/>
      <c r="Q93" s="324"/>
      <c r="R93" s="324"/>
      <c r="S93" s="324"/>
      <c r="T93" s="321"/>
      <c r="U93" s="322"/>
    </row>
    <row r="94" spans="1:78" s="15" customFormat="1" ht="10.5" x14ac:dyDescent="0.15">
      <c r="A94" s="316"/>
      <c r="B94" s="316"/>
      <c r="C94" s="41" t="s">
        <v>129</v>
      </c>
      <c r="D94" s="8" t="s">
        <v>121</v>
      </c>
      <c r="E94" s="8" t="s">
        <v>130</v>
      </c>
      <c r="F94" s="8" t="s">
        <v>66</v>
      </c>
      <c r="G94" s="8" t="s">
        <v>122</v>
      </c>
      <c r="H94" s="8" t="s">
        <v>140</v>
      </c>
      <c r="I94" s="8" t="s">
        <v>141</v>
      </c>
      <c r="J94" s="8" t="s">
        <v>142</v>
      </c>
      <c r="K94" s="8" t="s">
        <v>143</v>
      </c>
      <c r="L94" s="8" t="s">
        <v>144</v>
      </c>
      <c r="M94" s="8" t="s">
        <v>145</v>
      </c>
      <c r="N94" s="8" t="s">
        <v>146</v>
      </c>
      <c r="O94" s="196" t="s">
        <v>147</v>
      </c>
      <c r="P94" s="8" t="s">
        <v>148</v>
      </c>
      <c r="Q94" s="8" t="s">
        <v>149</v>
      </c>
      <c r="R94" s="8" t="s">
        <v>150</v>
      </c>
      <c r="S94" s="42" t="s">
        <v>151</v>
      </c>
      <c r="T94" s="197" t="s">
        <v>152</v>
      </c>
      <c r="U94" s="198" t="s">
        <v>153</v>
      </c>
    </row>
    <row r="95" spans="1:78" s="15" customFormat="1" ht="21" x14ac:dyDescent="0.15">
      <c r="A95" s="199" t="s">
        <v>154</v>
      </c>
      <c r="B95" s="200">
        <f>SUM(C95:S95)</f>
        <v>0</v>
      </c>
      <c r="C95" s="167"/>
      <c r="D95" s="168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68"/>
      <c r="R95" s="168"/>
      <c r="S95" s="169"/>
      <c r="T95" s="167"/>
      <c r="U95" s="187"/>
      <c r="V95" s="15" t="str">
        <f>BQ95&amp;BR95</f>
        <v/>
      </c>
      <c r="BQ95" s="23" t="str">
        <f>IF((T95+U95)&lt;&gt;B95," * El total de Consultas por Sexo debe ser igual al Total de Consultas por grupo de Edad","")</f>
        <v/>
      </c>
      <c r="BZ95" s="25">
        <f t="shared" ref="BZ95:BZ109" si="52">IF((T95+U95)&lt;&gt;B95,1,0)</f>
        <v>0</v>
      </c>
    </row>
    <row r="96" spans="1:78" s="15" customFormat="1" ht="10.5" x14ac:dyDescent="0.15">
      <c r="A96" s="201" t="s">
        <v>155</v>
      </c>
      <c r="B96" s="200">
        <f t="shared" ref="B96:B109" si="53">SUM(C96:S96)</f>
        <v>0</v>
      </c>
      <c r="C96" s="173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174"/>
      <c r="T96" s="173"/>
      <c r="U96" s="22"/>
      <c r="V96" s="15" t="str">
        <f t="shared" ref="V96:V109" si="54">BQ96&amp;BR96</f>
        <v/>
      </c>
      <c r="BQ96" s="23" t="str">
        <f t="shared" ref="BQ96:BQ109" si="55">IF((T96+U96)&lt;&gt;B96," * El total de Consultas por Sexo debe ser igual al Total de Consultas por grupo de Edad","")</f>
        <v/>
      </c>
      <c r="BZ96" s="25">
        <f t="shared" si="52"/>
        <v>0</v>
      </c>
    </row>
    <row r="97" spans="1:78" s="15" customFormat="1" ht="10.5" x14ac:dyDescent="0.15">
      <c r="A97" s="201" t="s">
        <v>156</v>
      </c>
      <c r="B97" s="200">
        <f t="shared" si="53"/>
        <v>0</v>
      </c>
      <c r="C97" s="173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174"/>
      <c r="T97" s="173"/>
      <c r="U97" s="22"/>
      <c r="V97" s="15" t="str">
        <f t="shared" si="54"/>
        <v/>
      </c>
      <c r="BQ97" s="23" t="str">
        <f t="shared" si="55"/>
        <v/>
      </c>
      <c r="BZ97" s="25">
        <f t="shared" si="52"/>
        <v>0</v>
      </c>
    </row>
    <row r="98" spans="1:78" s="15" customFormat="1" ht="21" x14ac:dyDescent="0.15">
      <c r="A98" s="199" t="s">
        <v>157</v>
      </c>
      <c r="B98" s="200">
        <f t="shared" si="53"/>
        <v>0</v>
      </c>
      <c r="C98" s="173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174"/>
      <c r="T98" s="173"/>
      <c r="U98" s="22"/>
      <c r="V98" s="15" t="str">
        <f t="shared" si="54"/>
        <v/>
      </c>
      <c r="BQ98" s="23" t="str">
        <f t="shared" si="55"/>
        <v/>
      </c>
      <c r="BZ98" s="25">
        <f t="shared" si="52"/>
        <v>0</v>
      </c>
    </row>
    <row r="99" spans="1:78" s="15" customFormat="1" ht="10.5" x14ac:dyDescent="0.15">
      <c r="A99" s="201" t="s">
        <v>158</v>
      </c>
      <c r="B99" s="200">
        <f t="shared" si="53"/>
        <v>0</v>
      </c>
      <c r="C99" s="173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174"/>
      <c r="T99" s="173"/>
      <c r="U99" s="22"/>
      <c r="V99" s="15" t="str">
        <f t="shared" si="54"/>
        <v/>
      </c>
      <c r="BQ99" s="23" t="str">
        <f t="shared" si="55"/>
        <v/>
      </c>
      <c r="BZ99" s="25">
        <f t="shared" si="52"/>
        <v>0</v>
      </c>
    </row>
    <row r="100" spans="1:78" s="15" customFormat="1" ht="10.5" x14ac:dyDescent="0.15">
      <c r="A100" s="201" t="s">
        <v>159</v>
      </c>
      <c r="B100" s="200">
        <f t="shared" si="53"/>
        <v>0</v>
      </c>
      <c r="C100" s="173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174"/>
      <c r="T100" s="173"/>
      <c r="U100" s="22"/>
      <c r="V100" s="15" t="str">
        <f t="shared" si="54"/>
        <v/>
      </c>
      <c r="BQ100" s="23" t="str">
        <f t="shared" si="55"/>
        <v/>
      </c>
      <c r="BZ100" s="25">
        <f t="shared" si="52"/>
        <v>0</v>
      </c>
    </row>
    <row r="101" spans="1:78" s="15" customFormat="1" ht="10.5" x14ac:dyDescent="0.15">
      <c r="A101" s="201" t="s">
        <v>160</v>
      </c>
      <c r="B101" s="200">
        <f t="shared" si="53"/>
        <v>0</v>
      </c>
      <c r="C101" s="173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174"/>
      <c r="T101" s="173"/>
      <c r="U101" s="22"/>
      <c r="V101" s="15" t="str">
        <f t="shared" si="54"/>
        <v/>
      </c>
      <c r="BQ101" s="23" t="str">
        <f t="shared" si="55"/>
        <v/>
      </c>
      <c r="BZ101" s="25">
        <f t="shared" si="52"/>
        <v>0</v>
      </c>
    </row>
    <row r="102" spans="1:78" s="15" customFormat="1" ht="10.5" x14ac:dyDescent="0.15">
      <c r="A102" s="201" t="s">
        <v>161</v>
      </c>
      <c r="B102" s="200">
        <f t="shared" si="53"/>
        <v>0</v>
      </c>
      <c r="C102" s="173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174"/>
      <c r="T102" s="173"/>
      <c r="U102" s="22"/>
      <c r="V102" s="15" t="str">
        <f t="shared" si="54"/>
        <v/>
      </c>
      <c r="BQ102" s="23" t="str">
        <f t="shared" si="55"/>
        <v/>
      </c>
      <c r="BZ102" s="25">
        <f t="shared" si="52"/>
        <v>0</v>
      </c>
    </row>
    <row r="103" spans="1:78" s="15" customFormat="1" ht="10.5" x14ac:dyDescent="0.15">
      <c r="A103" s="201" t="s">
        <v>162</v>
      </c>
      <c r="B103" s="200">
        <f t="shared" si="53"/>
        <v>0</v>
      </c>
      <c r="C103" s="173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174"/>
      <c r="T103" s="173"/>
      <c r="U103" s="22"/>
      <c r="V103" s="15" t="str">
        <f t="shared" si="54"/>
        <v/>
      </c>
      <c r="BQ103" s="23" t="str">
        <f t="shared" si="55"/>
        <v/>
      </c>
      <c r="BZ103" s="25">
        <f t="shared" si="52"/>
        <v>0</v>
      </c>
    </row>
    <row r="104" spans="1:78" s="15" customFormat="1" ht="10.5" x14ac:dyDescent="0.15">
      <c r="A104" s="201" t="s">
        <v>163</v>
      </c>
      <c r="B104" s="200">
        <f t="shared" si="53"/>
        <v>0</v>
      </c>
      <c r="C104" s="173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174"/>
      <c r="T104" s="173"/>
      <c r="U104" s="22"/>
      <c r="V104" s="15" t="str">
        <f t="shared" si="54"/>
        <v/>
      </c>
      <c r="BQ104" s="23" t="str">
        <f t="shared" si="55"/>
        <v/>
      </c>
      <c r="BZ104" s="25">
        <f t="shared" si="52"/>
        <v>0</v>
      </c>
    </row>
    <row r="105" spans="1:78" s="15" customFormat="1" ht="10.5" x14ac:dyDescent="0.15">
      <c r="A105" s="201" t="s">
        <v>164</v>
      </c>
      <c r="B105" s="200">
        <f t="shared" si="53"/>
        <v>0</v>
      </c>
      <c r="C105" s="173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174"/>
      <c r="T105" s="173"/>
      <c r="U105" s="22"/>
      <c r="V105" s="15" t="str">
        <f t="shared" si="54"/>
        <v/>
      </c>
      <c r="BQ105" s="23" t="str">
        <f t="shared" si="55"/>
        <v/>
      </c>
      <c r="BZ105" s="25">
        <f t="shared" si="52"/>
        <v>0</v>
      </c>
    </row>
    <row r="106" spans="1:78" s="15" customFormat="1" ht="10.5" x14ac:dyDescent="0.15">
      <c r="A106" s="201" t="s">
        <v>165</v>
      </c>
      <c r="B106" s="200">
        <f t="shared" si="53"/>
        <v>0</v>
      </c>
      <c r="C106" s="173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174"/>
      <c r="T106" s="173"/>
      <c r="U106" s="22"/>
      <c r="V106" s="15" t="str">
        <f t="shared" si="54"/>
        <v/>
      </c>
      <c r="BQ106" s="23" t="str">
        <f t="shared" si="55"/>
        <v/>
      </c>
      <c r="BZ106" s="25">
        <f t="shared" si="52"/>
        <v>0</v>
      </c>
    </row>
    <row r="107" spans="1:78" s="15" customFormat="1" ht="10.5" x14ac:dyDescent="0.15">
      <c r="A107" s="201" t="s">
        <v>166</v>
      </c>
      <c r="B107" s="200">
        <f t="shared" si="53"/>
        <v>0</v>
      </c>
      <c r="C107" s="173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174"/>
      <c r="T107" s="173"/>
      <c r="U107" s="22"/>
      <c r="V107" s="15" t="str">
        <f t="shared" si="54"/>
        <v/>
      </c>
      <c r="BQ107" s="23" t="str">
        <f t="shared" si="55"/>
        <v/>
      </c>
      <c r="BZ107" s="25">
        <f t="shared" si="52"/>
        <v>0</v>
      </c>
    </row>
    <row r="108" spans="1:78" s="15" customFormat="1" ht="10.5" x14ac:dyDescent="0.15">
      <c r="A108" s="201" t="s">
        <v>167</v>
      </c>
      <c r="B108" s="200">
        <f t="shared" si="53"/>
        <v>0</v>
      </c>
      <c r="C108" s="173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174"/>
      <c r="T108" s="173"/>
      <c r="U108" s="22"/>
      <c r="V108" s="15" t="str">
        <f t="shared" si="54"/>
        <v/>
      </c>
      <c r="BQ108" s="23" t="str">
        <f t="shared" si="55"/>
        <v/>
      </c>
      <c r="BZ108" s="25">
        <f t="shared" si="52"/>
        <v>0</v>
      </c>
    </row>
    <row r="109" spans="1:78" s="15" customFormat="1" ht="10.5" x14ac:dyDescent="0.15">
      <c r="A109" s="201" t="s">
        <v>168</v>
      </c>
      <c r="B109" s="200">
        <f t="shared" si="53"/>
        <v>0</v>
      </c>
      <c r="C109" s="179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180"/>
      <c r="T109" s="179"/>
      <c r="U109" s="39"/>
      <c r="V109" s="15" t="str">
        <f t="shared" si="54"/>
        <v/>
      </c>
      <c r="BQ109" s="23" t="str">
        <f t="shared" si="55"/>
        <v/>
      </c>
      <c r="BZ109" s="25">
        <f t="shared" si="52"/>
        <v>0</v>
      </c>
    </row>
    <row r="110" spans="1:78" s="15" customFormat="1" ht="10.5" x14ac:dyDescent="0.15">
      <c r="A110" s="202" t="s">
        <v>4</v>
      </c>
      <c r="B110" s="203">
        <f>SUM(C110:S110)</f>
        <v>0</v>
      </c>
      <c r="C110" s="204">
        <f>SUM(C95:C109)</f>
        <v>0</v>
      </c>
      <c r="D110" s="205">
        <f t="shared" ref="D110:U110" si="56">SUM(D95:D109)</f>
        <v>0</v>
      </c>
      <c r="E110" s="205">
        <f t="shared" si="56"/>
        <v>0</v>
      </c>
      <c r="F110" s="205">
        <f t="shared" si="56"/>
        <v>0</v>
      </c>
      <c r="G110" s="205">
        <f t="shared" si="56"/>
        <v>0</v>
      </c>
      <c r="H110" s="206">
        <f t="shared" si="56"/>
        <v>0</v>
      </c>
      <c r="I110" s="205">
        <f t="shared" si="56"/>
        <v>0</v>
      </c>
      <c r="J110" s="205">
        <f t="shared" si="56"/>
        <v>0</v>
      </c>
      <c r="K110" s="205">
        <f t="shared" si="56"/>
        <v>0</v>
      </c>
      <c r="L110" s="205">
        <f t="shared" si="56"/>
        <v>0</v>
      </c>
      <c r="M110" s="205">
        <f t="shared" si="56"/>
        <v>0</v>
      </c>
      <c r="N110" s="205">
        <f t="shared" si="56"/>
        <v>0</v>
      </c>
      <c r="O110" s="205">
        <f t="shared" si="56"/>
        <v>0</v>
      </c>
      <c r="P110" s="205">
        <f t="shared" si="56"/>
        <v>0</v>
      </c>
      <c r="Q110" s="205">
        <f t="shared" si="56"/>
        <v>0</v>
      </c>
      <c r="R110" s="205">
        <f t="shared" si="56"/>
        <v>0</v>
      </c>
      <c r="S110" s="207">
        <f t="shared" si="56"/>
        <v>0</v>
      </c>
      <c r="T110" s="204">
        <f t="shared" si="56"/>
        <v>0</v>
      </c>
      <c r="U110" s="207">
        <f t="shared" si="56"/>
        <v>0</v>
      </c>
    </row>
    <row r="111" spans="1:78" s="5" customFormat="1" ht="11.25" x14ac:dyDescent="0.15">
      <c r="A111" s="108" t="s">
        <v>169</v>
      </c>
    </row>
    <row r="112" spans="1:78" s="15" customFormat="1" ht="10.5" x14ac:dyDescent="0.15">
      <c r="A112" s="284" t="s">
        <v>170</v>
      </c>
      <c r="B112" s="326" t="s">
        <v>171</v>
      </c>
      <c r="C112" s="329" t="s">
        <v>172</v>
      </c>
      <c r="D112" s="330"/>
      <c r="E112" s="331"/>
      <c r="F112" s="263" t="s">
        <v>173</v>
      </c>
      <c r="G112" s="264"/>
      <c r="H112" s="264"/>
      <c r="I112" s="264"/>
      <c r="J112" s="264"/>
      <c r="K112" s="264"/>
      <c r="L112" s="264"/>
      <c r="M112" s="264"/>
      <c r="N112" s="264"/>
      <c r="O112" s="264"/>
      <c r="P112" s="264"/>
      <c r="Q112" s="264"/>
      <c r="R112" s="264"/>
      <c r="S112" s="264"/>
      <c r="T112" s="208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78" s="15" customFormat="1" ht="10.5" x14ac:dyDescent="0.15">
      <c r="A113" s="325"/>
      <c r="B113" s="327"/>
      <c r="C113" s="332"/>
      <c r="D113" s="333"/>
      <c r="E113" s="334"/>
      <c r="F113" s="285" t="s">
        <v>174</v>
      </c>
      <c r="G113" s="285"/>
      <c r="H113" s="314" t="s">
        <v>175</v>
      </c>
      <c r="I113" s="315"/>
      <c r="J113" s="314" t="s">
        <v>176</v>
      </c>
      <c r="K113" s="315"/>
      <c r="L113" s="335" t="s">
        <v>177</v>
      </c>
      <c r="M113" s="336"/>
      <c r="N113" s="314" t="s">
        <v>147</v>
      </c>
      <c r="O113" s="315"/>
      <c r="P113" s="314" t="s">
        <v>178</v>
      </c>
      <c r="Q113" s="315"/>
      <c r="R113" s="314" t="s">
        <v>151</v>
      </c>
      <c r="S113" s="315"/>
    </row>
    <row r="114" spans="1:78" s="15" customFormat="1" ht="10.5" x14ac:dyDescent="0.15">
      <c r="A114" s="286"/>
      <c r="B114" s="328"/>
      <c r="C114" s="41" t="s">
        <v>179</v>
      </c>
      <c r="D114" s="11" t="s">
        <v>152</v>
      </c>
      <c r="E114" s="14" t="s">
        <v>153</v>
      </c>
      <c r="F114" s="41" t="s">
        <v>152</v>
      </c>
      <c r="G114" s="14" t="s">
        <v>153</v>
      </c>
      <c r="H114" s="41" t="s">
        <v>152</v>
      </c>
      <c r="I114" s="14" t="s">
        <v>153</v>
      </c>
      <c r="J114" s="41" t="s">
        <v>152</v>
      </c>
      <c r="K114" s="14" t="s">
        <v>153</v>
      </c>
      <c r="L114" s="41" t="s">
        <v>152</v>
      </c>
      <c r="M114" s="14" t="s">
        <v>153</v>
      </c>
      <c r="N114" s="41" t="s">
        <v>152</v>
      </c>
      <c r="O114" s="14" t="s">
        <v>153</v>
      </c>
      <c r="P114" s="41" t="s">
        <v>152</v>
      </c>
      <c r="Q114" s="14" t="s">
        <v>153</v>
      </c>
      <c r="R114" s="41" t="s">
        <v>152</v>
      </c>
      <c r="S114" s="14" t="s">
        <v>153</v>
      </c>
    </row>
    <row r="115" spans="1:78" s="15" customFormat="1" ht="10.5" x14ac:dyDescent="0.15">
      <c r="A115" s="209" t="s">
        <v>180</v>
      </c>
      <c r="B115" s="210"/>
      <c r="C115" s="211">
        <f t="shared" ref="C115:C119" si="57">SUM(D115+E115)</f>
        <v>0</v>
      </c>
      <c r="D115" s="212">
        <f>+F115+H115+J115+L115+N115+P115+R115</f>
        <v>0</v>
      </c>
      <c r="E115" s="213">
        <f>+G115+I115+K115+M115+O115+Q115+S115</f>
        <v>0</v>
      </c>
      <c r="F115" s="214"/>
      <c r="G115" s="215"/>
      <c r="H115" s="214"/>
      <c r="I115" s="215"/>
      <c r="J115" s="214"/>
      <c r="K115" s="216"/>
      <c r="L115" s="214"/>
      <c r="M115" s="216"/>
      <c r="N115" s="214"/>
      <c r="O115" s="216"/>
      <c r="P115" s="214"/>
      <c r="Q115" s="216"/>
      <c r="R115" s="214"/>
      <c r="S115" s="216"/>
    </row>
    <row r="116" spans="1:78" s="15" customFormat="1" ht="10.5" x14ac:dyDescent="0.15">
      <c r="A116" s="217" t="s">
        <v>181</v>
      </c>
      <c r="B116" s="173"/>
      <c r="C116" s="218">
        <f t="shared" si="57"/>
        <v>0</v>
      </c>
      <c r="D116" s="219">
        <f>+F116+H116+J116+L116+N116+P116+R116</f>
        <v>0</v>
      </c>
      <c r="E116" s="220">
        <f t="shared" ref="E116:E118" si="58">+G116+I116+K116+M116+O116+Q116+S116</f>
        <v>0</v>
      </c>
      <c r="F116" s="221"/>
      <c r="G116" s="222"/>
      <c r="H116" s="173"/>
      <c r="I116" s="22"/>
      <c r="J116" s="173"/>
      <c r="K116" s="174"/>
      <c r="L116" s="173"/>
      <c r="M116" s="174"/>
      <c r="N116" s="173"/>
      <c r="O116" s="174"/>
      <c r="P116" s="173"/>
      <c r="Q116" s="174"/>
      <c r="R116" s="173"/>
      <c r="S116" s="174"/>
    </row>
    <row r="117" spans="1:78" s="15" customFormat="1" ht="10.5" x14ac:dyDescent="0.15">
      <c r="A117" s="133" t="s">
        <v>182</v>
      </c>
      <c r="B117" s="132"/>
      <c r="C117" s="223">
        <f t="shared" si="57"/>
        <v>0</v>
      </c>
      <c r="D117" s="219">
        <f t="shared" ref="D117:D119" si="59">+F117+H117+J117+L117+N117+P117+R117</f>
        <v>0</v>
      </c>
      <c r="E117" s="224">
        <f t="shared" si="58"/>
        <v>0</v>
      </c>
      <c r="F117" s="121"/>
      <c r="G117" s="225"/>
      <c r="H117" s="226"/>
      <c r="I117" s="222"/>
      <c r="J117" s="227"/>
      <c r="K117" s="132"/>
      <c r="L117" s="226"/>
      <c r="M117" s="222"/>
      <c r="N117" s="226"/>
      <c r="O117" s="222"/>
      <c r="P117" s="226"/>
      <c r="Q117" s="222"/>
      <c r="R117" s="121"/>
      <c r="S117" s="132"/>
    </row>
    <row r="118" spans="1:78" s="15" customFormat="1" ht="10.5" x14ac:dyDescent="0.15">
      <c r="A118" s="228" t="s">
        <v>183</v>
      </c>
      <c r="B118" s="229"/>
      <c r="C118" s="218">
        <f t="shared" si="57"/>
        <v>0</v>
      </c>
      <c r="D118" s="219">
        <f>+F118+H118+J118+L118+N118+P118+R118</f>
        <v>0</v>
      </c>
      <c r="E118" s="220">
        <f t="shared" si="58"/>
        <v>0</v>
      </c>
      <c r="F118" s="230"/>
      <c r="G118" s="222"/>
      <c r="H118" s="231"/>
      <c r="I118" s="225"/>
      <c r="J118" s="232"/>
      <c r="K118" s="229"/>
      <c r="L118" s="233"/>
      <c r="M118" s="222"/>
      <c r="N118" s="234"/>
      <c r="O118" s="229"/>
      <c r="P118" s="235"/>
      <c r="Q118" s="225"/>
      <c r="R118" s="235"/>
      <c r="S118" s="225"/>
    </row>
    <row r="119" spans="1:78" s="15" customFormat="1" ht="10.5" x14ac:dyDescent="0.15">
      <c r="A119" s="134" t="s">
        <v>184</v>
      </c>
      <c r="B119" s="99"/>
      <c r="C119" s="236">
        <f t="shared" si="57"/>
        <v>0</v>
      </c>
      <c r="D119" s="237">
        <f t="shared" si="59"/>
        <v>0</v>
      </c>
      <c r="E119" s="238">
        <f>+G119+I119+K119+M119+O119+Q119+S119</f>
        <v>0</v>
      </c>
      <c r="F119" s="135"/>
      <c r="G119" s="239"/>
      <c r="H119" s="240"/>
      <c r="I119" s="239"/>
      <c r="J119" s="240"/>
      <c r="K119" s="239"/>
      <c r="L119" s="241"/>
      <c r="M119" s="239"/>
      <c r="N119" s="135"/>
      <c r="O119" s="239"/>
      <c r="P119" s="233"/>
      <c r="Q119" s="239"/>
      <c r="R119" s="233"/>
      <c r="S119" s="239"/>
    </row>
    <row r="120" spans="1:78" s="15" customFormat="1" ht="10.5" x14ac:dyDescent="0.15">
      <c r="A120" s="242" t="s">
        <v>4</v>
      </c>
      <c r="B120" s="243">
        <f>SUM(B115:B119)</f>
        <v>0</v>
      </c>
      <c r="C120" s="65">
        <f>SUM(C115:C119)</f>
        <v>0</v>
      </c>
      <c r="D120" s="244">
        <f>SUM(D115:D119)</f>
        <v>0</v>
      </c>
      <c r="E120" s="68">
        <f t="shared" ref="E120:S120" si="60">SUM(E115:E119)</f>
        <v>0</v>
      </c>
      <c r="F120" s="66">
        <f t="shared" si="60"/>
        <v>0</v>
      </c>
      <c r="G120" s="68">
        <f t="shared" si="60"/>
        <v>0</v>
      </c>
      <c r="H120" s="66">
        <f t="shared" si="60"/>
        <v>0</v>
      </c>
      <c r="I120" s="68">
        <f t="shared" si="60"/>
        <v>0</v>
      </c>
      <c r="J120" s="65">
        <f t="shared" si="60"/>
        <v>0</v>
      </c>
      <c r="K120" s="245">
        <f t="shared" si="60"/>
        <v>0</v>
      </c>
      <c r="L120" s="66">
        <f t="shared" si="60"/>
        <v>0</v>
      </c>
      <c r="M120" s="68">
        <f t="shared" si="60"/>
        <v>0</v>
      </c>
      <c r="N120" s="66">
        <f t="shared" si="60"/>
        <v>0</v>
      </c>
      <c r="O120" s="68">
        <f t="shared" si="60"/>
        <v>0</v>
      </c>
      <c r="P120" s="66">
        <f t="shared" si="60"/>
        <v>0</v>
      </c>
      <c r="Q120" s="68">
        <f t="shared" si="60"/>
        <v>0</v>
      </c>
      <c r="R120" s="66">
        <f t="shared" si="60"/>
        <v>0</v>
      </c>
      <c r="S120" s="67">
        <f t="shared" si="60"/>
        <v>0</v>
      </c>
      <c r="T120" s="246"/>
    </row>
    <row r="121" spans="1:78" x14ac:dyDescent="0.25">
      <c r="BQ121"/>
      <c r="BR121"/>
      <c r="BS121"/>
      <c r="BT121"/>
      <c r="BU121"/>
      <c r="BW121"/>
      <c r="BX121"/>
      <c r="BY121"/>
      <c r="BZ121"/>
    </row>
    <row r="122" spans="1:78" x14ac:dyDescent="0.25">
      <c r="BQ122"/>
      <c r="BR122"/>
      <c r="BS122"/>
      <c r="BT122"/>
      <c r="BU122"/>
      <c r="BW122"/>
      <c r="BX122"/>
      <c r="BY122"/>
      <c r="BZ122"/>
    </row>
    <row r="123" spans="1:78" x14ac:dyDescent="0.25">
      <c r="BQ123"/>
      <c r="BR123"/>
      <c r="BS123"/>
      <c r="BT123"/>
      <c r="BU123"/>
      <c r="BW123"/>
      <c r="BX123"/>
      <c r="BY123"/>
      <c r="BZ123"/>
    </row>
    <row r="124" spans="1:78" x14ac:dyDescent="0.25">
      <c r="BQ124"/>
      <c r="BR124"/>
      <c r="BS124"/>
      <c r="BT124"/>
      <c r="BU124"/>
      <c r="BW124"/>
      <c r="BX124"/>
      <c r="BY124"/>
      <c r="BZ124"/>
    </row>
    <row r="125" spans="1:78" x14ac:dyDescent="0.25">
      <c r="BQ125"/>
      <c r="BR125"/>
      <c r="BS125"/>
      <c r="BT125"/>
      <c r="BU125"/>
      <c r="BW125"/>
      <c r="BX125"/>
      <c r="BY125"/>
      <c r="BZ125"/>
    </row>
    <row r="126" spans="1:78" x14ac:dyDescent="0.25">
      <c r="BQ126"/>
      <c r="BR126"/>
      <c r="BS126"/>
      <c r="BT126"/>
      <c r="BU126"/>
      <c r="BW126"/>
      <c r="BX126"/>
      <c r="BY126"/>
      <c r="BZ126"/>
    </row>
    <row r="127" spans="1:78" x14ac:dyDescent="0.25">
      <c r="BQ127"/>
      <c r="BR127"/>
      <c r="BS127"/>
      <c r="BT127"/>
      <c r="BU127"/>
      <c r="BW127"/>
      <c r="BX127"/>
      <c r="BY127"/>
      <c r="BZ127"/>
    </row>
    <row r="128" spans="1:78" x14ac:dyDescent="0.25">
      <c r="BQ128"/>
      <c r="BR128"/>
      <c r="BS128"/>
      <c r="BT128"/>
      <c r="BU128"/>
      <c r="BW128"/>
      <c r="BX128"/>
      <c r="BY128"/>
      <c r="BZ128"/>
    </row>
    <row r="129" spans="1:78" x14ac:dyDescent="0.25">
      <c r="BQ129"/>
      <c r="BR129"/>
      <c r="BS129"/>
      <c r="BT129"/>
      <c r="BU129"/>
      <c r="BW129"/>
      <c r="BX129"/>
      <c r="BY129"/>
      <c r="BZ129"/>
    </row>
    <row r="130" spans="1:78" x14ac:dyDescent="0.25">
      <c r="BQ130"/>
      <c r="BR130"/>
      <c r="BS130"/>
      <c r="BT130"/>
      <c r="BU130"/>
      <c r="BW130"/>
      <c r="BX130"/>
      <c r="BY130"/>
      <c r="BZ130"/>
    </row>
    <row r="131" spans="1:78" x14ac:dyDescent="0.25">
      <c r="BQ131"/>
      <c r="BR131"/>
      <c r="BS131"/>
      <c r="BT131"/>
      <c r="BU131"/>
      <c r="BW131"/>
      <c r="BX131"/>
      <c r="BY131"/>
      <c r="BZ131"/>
    </row>
    <row r="132" spans="1:78" x14ac:dyDescent="0.25">
      <c r="BQ132"/>
      <c r="BR132"/>
      <c r="BS132"/>
      <c r="BT132"/>
      <c r="BU132"/>
      <c r="BW132"/>
      <c r="BX132"/>
      <c r="BY132"/>
      <c r="BZ132"/>
    </row>
    <row r="133" spans="1:78" x14ac:dyDescent="0.25">
      <c r="BQ133"/>
      <c r="BR133"/>
      <c r="BS133"/>
      <c r="BT133"/>
      <c r="BU133"/>
      <c r="BW133"/>
      <c r="BX133"/>
      <c r="BY133"/>
      <c r="BZ133"/>
    </row>
    <row r="134" spans="1:78" x14ac:dyDescent="0.25">
      <c r="BQ134"/>
      <c r="BR134"/>
      <c r="BS134"/>
      <c r="BT134"/>
      <c r="BU134"/>
      <c r="BW134"/>
      <c r="BX134"/>
      <c r="BY134"/>
      <c r="BZ134"/>
    </row>
    <row r="135" spans="1:78" x14ac:dyDescent="0.25">
      <c r="BQ135"/>
      <c r="BR135"/>
      <c r="BS135"/>
      <c r="BT135"/>
      <c r="BU135"/>
      <c r="BW135"/>
      <c r="BX135"/>
      <c r="BY135"/>
      <c r="BZ135"/>
    </row>
    <row r="136" spans="1:78" x14ac:dyDescent="0.25">
      <c r="BQ136"/>
      <c r="BR136"/>
      <c r="BS136"/>
      <c r="BT136"/>
      <c r="BU136"/>
      <c r="BW136"/>
      <c r="BX136"/>
      <c r="BY136"/>
      <c r="BZ136"/>
    </row>
    <row r="137" spans="1:78" x14ac:dyDescent="0.25">
      <c r="BQ137"/>
      <c r="BR137"/>
      <c r="BS137"/>
      <c r="BT137"/>
      <c r="BU137"/>
      <c r="BW137"/>
      <c r="BX137"/>
      <c r="BY137"/>
      <c r="BZ137"/>
    </row>
    <row r="138" spans="1:78" x14ac:dyDescent="0.25">
      <c r="BQ138"/>
      <c r="BR138"/>
      <c r="BS138"/>
      <c r="BT138"/>
      <c r="BU138"/>
      <c r="BW138"/>
      <c r="BX138"/>
      <c r="BY138"/>
      <c r="BZ138"/>
    </row>
    <row r="139" spans="1:78" x14ac:dyDescent="0.25">
      <c r="A139" s="247" t="e">
        <f>SUM(C10:C35,D38:J47,#REF!,C50:C59,D64:D69,C74:C81,B86:B87,B90:C90,B95:B110)</f>
        <v>#REF!</v>
      </c>
      <c r="B139" s="248">
        <f>SUM(BW10:CA109)</f>
        <v>2</v>
      </c>
      <c r="BQ139"/>
      <c r="BR139"/>
      <c r="BS139"/>
      <c r="BT139"/>
      <c r="BU139"/>
      <c r="BW139"/>
      <c r="BX139"/>
      <c r="BY139"/>
      <c r="BZ139"/>
    </row>
    <row r="140" spans="1:78" x14ac:dyDescent="0.25">
      <c r="BQ140"/>
      <c r="BR140"/>
      <c r="BS140"/>
      <c r="BT140"/>
      <c r="BU140"/>
      <c r="BW140"/>
      <c r="BX140"/>
      <c r="BY140"/>
      <c r="BZ140"/>
    </row>
    <row r="141" spans="1:78" x14ac:dyDescent="0.25">
      <c r="BQ141"/>
      <c r="BR141"/>
      <c r="BS141"/>
      <c r="BT141"/>
      <c r="BU141"/>
      <c r="BW141"/>
      <c r="BX141"/>
      <c r="BY141"/>
      <c r="BZ141"/>
    </row>
    <row r="142" spans="1:78" x14ac:dyDescent="0.25">
      <c r="BQ142"/>
      <c r="BR142"/>
      <c r="BS142"/>
      <c r="BT142"/>
      <c r="BU142"/>
      <c r="BW142"/>
      <c r="BX142"/>
      <c r="BY142"/>
      <c r="BZ142"/>
    </row>
    <row r="143" spans="1:78" x14ac:dyDescent="0.25">
      <c r="BQ143"/>
      <c r="BR143"/>
      <c r="BS143"/>
      <c r="BT143"/>
      <c r="BU143"/>
      <c r="BW143"/>
      <c r="BX143"/>
      <c r="BY143"/>
      <c r="BZ143"/>
    </row>
    <row r="144" spans="1:78" x14ac:dyDescent="0.25">
      <c r="BQ144"/>
      <c r="BR144"/>
      <c r="BS144"/>
      <c r="BT144"/>
      <c r="BU144"/>
      <c r="BW144"/>
      <c r="BX144"/>
      <c r="BY144"/>
      <c r="BZ144"/>
    </row>
    <row r="145" spans="1:78" x14ac:dyDescent="0.25">
      <c r="BQ145"/>
      <c r="BR145"/>
      <c r="BS145"/>
      <c r="BT145"/>
      <c r="BU145"/>
      <c r="BW145"/>
      <c r="BX145"/>
      <c r="BY145"/>
      <c r="BZ145"/>
    </row>
    <row r="146" spans="1:78" x14ac:dyDescent="0.25">
      <c r="BQ146"/>
      <c r="BR146"/>
      <c r="BS146"/>
      <c r="BT146"/>
      <c r="BU146"/>
      <c r="BW146"/>
      <c r="BX146"/>
      <c r="BY146"/>
      <c r="BZ146"/>
    </row>
    <row r="147" spans="1:78" x14ac:dyDescent="0.25">
      <c r="BQ147"/>
      <c r="BR147"/>
      <c r="BS147"/>
      <c r="BT147"/>
      <c r="BU147"/>
      <c r="BW147"/>
      <c r="BX147"/>
      <c r="BY147"/>
      <c r="BZ147"/>
    </row>
    <row r="148" spans="1:78" x14ac:dyDescent="0.25">
      <c r="BQ148"/>
      <c r="BR148"/>
      <c r="BS148"/>
      <c r="BT148"/>
      <c r="BU148"/>
      <c r="BW148"/>
      <c r="BX148"/>
      <c r="BY148"/>
      <c r="BZ148"/>
    </row>
    <row r="149" spans="1:78" x14ac:dyDescent="0.25">
      <c r="BQ149"/>
      <c r="BR149"/>
      <c r="BS149"/>
      <c r="BT149"/>
      <c r="BU149"/>
      <c r="BW149"/>
      <c r="BX149"/>
      <c r="BY149"/>
      <c r="BZ149"/>
    </row>
    <row r="150" spans="1:78" x14ac:dyDescent="0.25">
      <c r="A150" s="249">
        <f>SUM(C10:C35,C38:J40,C42:J46,C50:C58,C64:D69,C74:C81,B86:B87,B95:B109,B90:C90,B115:C119)</f>
        <v>95</v>
      </c>
      <c r="B150" s="249">
        <f>SUM(BZ10:CG109)</f>
        <v>4</v>
      </c>
      <c r="BQ150"/>
      <c r="BR150"/>
      <c r="BS150"/>
      <c r="BT150"/>
      <c r="BU150"/>
      <c r="BW150"/>
      <c r="BX150"/>
      <c r="BY150"/>
      <c r="BZ150"/>
    </row>
    <row r="151" spans="1:78" x14ac:dyDescent="0.25">
      <c r="BQ151"/>
      <c r="BR151"/>
      <c r="BS151"/>
      <c r="BT151"/>
      <c r="BU151"/>
      <c r="BW151"/>
      <c r="BX151"/>
      <c r="BY151"/>
      <c r="BZ151"/>
    </row>
    <row r="152" spans="1:78" x14ac:dyDescent="0.25">
      <c r="BQ152"/>
      <c r="BR152"/>
      <c r="BS152"/>
      <c r="BT152"/>
      <c r="BU152"/>
      <c r="BW152"/>
      <c r="BX152"/>
      <c r="BY152"/>
      <c r="BZ152"/>
    </row>
    <row r="153" spans="1:78" x14ac:dyDescent="0.25">
      <c r="BQ153"/>
      <c r="BR153"/>
      <c r="BS153"/>
      <c r="BT153"/>
      <c r="BU153"/>
      <c r="BW153"/>
      <c r="BX153"/>
      <c r="BY153"/>
      <c r="BZ153"/>
    </row>
    <row r="154" spans="1:78" x14ac:dyDescent="0.25">
      <c r="BQ154"/>
      <c r="BR154"/>
      <c r="BS154"/>
      <c r="BT154"/>
      <c r="BU154"/>
      <c r="BW154"/>
      <c r="BX154"/>
      <c r="BY154"/>
      <c r="BZ154"/>
    </row>
    <row r="155" spans="1:78" x14ac:dyDescent="0.25">
      <c r="BQ155"/>
      <c r="BR155"/>
      <c r="BS155"/>
      <c r="BT155"/>
      <c r="BU155"/>
      <c r="BW155"/>
      <c r="BX155"/>
      <c r="BY155"/>
      <c r="BZ155"/>
    </row>
    <row r="156" spans="1:78" x14ac:dyDescent="0.25">
      <c r="BQ156"/>
      <c r="BR156"/>
      <c r="BS156"/>
      <c r="BT156"/>
      <c r="BU156"/>
      <c r="BW156"/>
      <c r="BX156"/>
      <c r="BY156"/>
      <c r="BZ156"/>
    </row>
    <row r="157" spans="1:78" x14ac:dyDescent="0.25">
      <c r="BQ157"/>
      <c r="BR157"/>
      <c r="BS157"/>
      <c r="BT157"/>
      <c r="BU157"/>
      <c r="BW157"/>
      <c r="BX157"/>
      <c r="BY157"/>
      <c r="BZ157"/>
    </row>
    <row r="158" spans="1:78" x14ac:dyDescent="0.25">
      <c r="BQ158"/>
      <c r="BR158"/>
      <c r="BS158"/>
      <c r="BT158"/>
      <c r="BU158"/>
      <c r="BW158"/>
      <c r="BX158"/>
      <c r="BY158"/>
      <c r="BZ158"/>
    </row>
    <row r="159" spans="1:78" x14ac:dyDescent="0.25">
      <c r="BQ159"/>
      <c r="BR159"/>
      <c r="BS159"/>
      <c r="BT159"/>
      <c r="BU159"/>
      <c r="BW159"/>
      <c r="BX159"/>
      <c r="BY159"/>
      <c r="BZ159"/>
    </row>
    <row r="160" spans="1:78" x14ac:dyDescent="0.25">
      <c r="BQ160"/>
      <c r="BR160"/>
      <c r="BS160"/>
      <c r="BT160"/>
      <c r="BU160"/>
      <c r="BW160"/>
      <c r="BX160"/>
      <c r="BY160"/>
      <c r="BZ160"/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</sheetData>
  <mergeCells count="86">
    <mergeCell ref="R113:S113"/>
    <mergeCell ref="A92:A94"/>
    <mergeCell ref="B92:B94"/>
    <mergeCell ref="C92:S92"/>
    <mergeCell ref="T92:U93"/>
    <mergeCell ref="C93:S93"/>
    <mergeCell ref="A112:A114"/>
    <mergeCell ref="B112:B114"/>
    <mergeCell ref="C112:E113"/>
    <mergeCell ref="F112:S112"/>
    <mergeCell ref="F113:G113"/>
    <mergeCell ref="H113:I113"/>
    <mergeCell ref="J113:K113"/>
    <mergeCell ref="L113:M113"/>
    <mergeCell ref="N113:O113"/>
    <mergeCell ref="P113:Q113"/>
    <mergeCell ref="C84:G84"/>
    <mergeCell ref="G72:G73"/>
    <mergeCell ref="A74:B74"/>
    <mergeCell ref="A75:B75"/>
    <mergeCell ref="A76:B76"/>
    <mergeCell ref="A77:B77"/>
    <mergeCell ref="A78:B78"/>
    <mergeCell ref="A71:B73"/>
    <mergeCell ref="C71:G71"/>
    <mergeCell ref="A79:B79"/>
    <mergeCell ref="A80:B80"/>
    <mergeCell ref="A81:B81"/>
    <mergeCell ref="A84:A85"/>
    <mergeCell ref="B84:B85"/>
    <mergeCell ref="T62:T63"/>
    <mergeCell ref="U62:U63"/>
    <mergeCell ref="A64:B64"/>
    <mergeCell ref="A65:B65"/>
    <mergeCell ref="A66:A69"/>
    <mergeCell ref="Q62:Q63"/>
    <mergeCell ref="R62:R63"/>
    <mergeCell ref="S62:S63"/>
    <mergeCell ref="H71:I72"/>
    <mergeCell ref="C72:C73"/>
    <mergeCell ref="D72:F72"/>
    <mergeCell ref="A59:B59"/>
    <mergeCell ref="A62:B63"/>
    <mergeCell ref="C62:P62"/>
    <mergeCell ref="A58:B58"/>
    <mergeCell ref="A38:A40"/>
    <mergeCell ref="A41:B41"/>
    <mergeCell ref="A42:A46"/>
    <mergeCell ref="A47:B47"/>
    <mergeCell ref="A49:B49"/>
    <mergeCell ref="A50:B50"/>
    <mergeCell ref="A51:B51"/>
    <mergeCell ref="A52:B52"/>
    <mergeCell ref="A53:B53"/>
    <mergeCell ref="A54:A56"/>
    <mergeCell ref="A57:B57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N36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13:B13"/>
    <mergeCell ref="A6:P6"/>
    <mergeCell ref="A9:B9"/>
    <mergeCell ref="A10:B10"/>
    <mergeCell ref="A11:B11"/>
    <mergeCell ref="A12:B12"/>
  </mergeCells>
  <dataValidations count="4">
    <dataValidation type="whole" allowBlank="1" showInputMessage="1" showErrorMessage="1" sqref="D10:S35" xr:uid="{00000000-0002-0000-0200-000000000000}">
      <formula1>0</formula1>
      <formula2>9.99999999999999E+34</formula2>
    </dataValidation>
    <dataValidation type="whole" allowBlank="1" showInputMessage="1" showErrorMessage="1" sqref="C42:N46" xr:uid="{00000000-0002-0000-0200-000001000000}">
      <formula1>0</formula1>
      <formula2>9.99999999999999E+30</formula2>
    </dataValidation>
    <dataValidation type="whole" allowBlank="1" showInputMessage="1" showErrorMessage="1" sqref="D50:M58" xr:uid="{00000000-0002-0000-0200-000002000000}">
      <formula1>0</formula1>
      <formula2>9.99999999999999E+36</formula2>
    </dataValidation>
    <dataValidation type="whole" operator="greaterThanOrEqual" allowBlank="1" showInputMessage="1" showErrorMessage="1" sqref="D74:I81 C86:G87 B90:C90 C95:U109 F115:S119 C64:C69 C47:N47 C38:N41 E64:U69 B115:B119" xr:uid="{00000000-0002-0000-0200-000003000000}">
      <formula1>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H35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0.42578125" customWidth="1"/>
    <col min="2" max="2" width="32.7109375" customWidth="1"/>
    <col min="3" max="3" width="18.28515625" customWidth="1"/>
    <col min="4" max="9" width="16" customWidth="1"/>
    <col min="10" max="10" width="16.7109375" customWidth="1"/>
    <col min="11" max="11" width="15.28515625" customWidth="1"/>
    <col min="12" max="12" width="14.5703125" customWidth="1"/>
    <col min="13" max="13" width="15.140625" customWidth="1"/>
    <col min="14" max="19" width="14.7109375" customWidth="1"/>
    <col min="67" max="68" width="11.42578125" hidden="1" customWidth="1"/>
    <col min="69" max="73" width="10.7109375" style="250" hidden="1" customWidth="1"/>
    <col min="74" max="74" width="10.7109375" hidden="1" customWidth="1"/>
    <col min="75" max="78" width="10.7109375" style="251" hidden="1" customWidth="1"/>
    <col min="79" max="85" width="10.7109375" hidden="1" customWidth="1"/>
    <col min="86" max="86" width="11.42578125" hidden="1" customWidth="1"/>
    <col min="87" max="95" width="0" hidden="1" customWidth="1"/>
  </cols>
  <sheetData>
    <row r="1" spans="1:85" x14ac:dyDescent="0.25">
      <c r="A1" s="1" t="s">
        <v>0</v>
      </c>
      <c r="BQ1"/>
      <c r="BR1"/>
      <c r="BS1"/>
      <c r="BT1"/>
      <c r="BU1"/>
      <c r="BW1"/>
      <c r="BX1"/>
      <c r="BY1"/>
      <c r="BZ1"/>
    </row>
    <row r="2" spans="1:85" x14ac:dyDescent="0.25">
      <c r="A2" s="1" t="str">
        <f>CONCATENATE("COMUNA: ",[4]NOMBRE!B2, " (",[4]NOMBRE!C2,[4]NOMBRE!D2,[4]NOMBRE!E2,[4]NOMBRE!F2,[4]NOMBRE!G2,")")</f>
        <v>COMUNA: LINARES (07401)</v>
      </c>
      <c r="BQ2"/>
      <c r="BR2"/>
      <c r="BS2"/>
      <c r="BT2"/>
      <c r="BU2"/>
      <c r="BW2"/>
      <c r="BX2"/>
      <c r="BY2"/>
      <c r="BZ2"/>
    </row>
    <row r="3" spans="1:85" x14ac:dyDescent="0.25">
      <c r="A3" s="1" t="str">
        <f>CONCATENATE("ESTABLECIMIENTO/ESTRATEGIA: ", [4]NOMBRE!B3, " (",[4]NOMBRE!C3,[4]NOMBRE!D3,[4]NOMBRE!E3,[4]NOMBRE!F3,[4]NOMBRE!G3,[4]NOMBRE!H3,")")</f>
        <v>ESTABLECIMIENTO/ESTRATEGIA: HOSPITAL PRESIDENTE CARLOS IBAÑEZ DEL CAMPO (116108)</v>
      </c>
      <c r="BQ3"/>
      <c r="BR3"/>
      <c r="BS3"/>
      <c r="BT3"/>
      <c r="BU3"/>
      <c r="BW3"/>
      <c r="BX3"/>
      <c r="BY3"/>
      <c r="BZ3"/>
    </row>
    <row r="4" spans="1:85" x14ac:dyDescent="0.25">
      <c r="A4" s="1" t="str">
        <f>CONCATENATE("MES: ",[4]NOMBRE!B6, " (",[4]NOMBRE!C6,[4]NOMBRE!D6,")")</f>
        <v>MES: MARZO (03)</v>
      </c>
      <c r="BQ4"/>
      <c r="BR4"/>
      <c r="BS4"/>
      <c r="BT4"/>
      <c r="BU4"/>
      <c r="BW4"/>
      <c r="BX4"/>
      <c r="BY4"/>
      <c r="BZ4"/>
    </row>
    <row r="5" spans="1:85" x14ac:dyDescent="0.25">
      <c r="A5" s="1" t="str">
        <f>CONCATENATE("AÑO: ",[4]NOMBRE!B7)</f>
        <v>AÑO: 2025</v>
      </c>
      <c r="BQ5"/>
      <c r="BR5"/>
      <c r="BS5"/>
      <c r="BT5"/>
      <c r="BU5"/>
      <c r="BW5"/>
      <c r="BX5"/>
      <c r="BY5"/>
      <c r="BZ5"/>
    </row>
    <row r="6" spans="1:85" x14ac:dyDescent="0.25">
      <c r="A6" s="262" t="s">
        <v>1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BQ6"/>
      <c r="BR6"/>
      <c r="BS6"/>
      <c r="BT6"/>
      <c r="BU6"/>
      <c r="BW6"/>
      <c r="BX6"/>
      <c r="BY6"/>
      <c r="BZ6"/>
    </row>
    <row r="7" spans="1:85" x14ac:dyDescent="0.25">
      <c r="S7" s="2"/>
      <c r="T7" s="2"/>
      <c r="BQ7"/>
      <c r="BR7"/>
      <c r="BS7"/>
      <c r="BT7"/>
      <c r="BU7"/>
      <c r="BW7"/>
      <c r="BX7"/>
      <c r="BY7"/>
      <c r="BZ7"/>
    </row>
    <row r="8" spans="1:85" s="5" customFormat="1" ht="11.25" x14ac:dyDescent="0.15">
      <c r="A8" s="3" t="s">
        <v>2</v>
      </c>
      <c r="B8" s="4"/>
      <c r="C8" s="4"/>
      <c r="D8" s="4"/>
      <c r="E8" s="4"/>
      <c r="F8" s="4"/>
      <c r="G8" s="3"/>
      <c r="H8" s="4"/>
      <c r="I8" s="4"/>
      <c r="J8" s="4"/>
      <c r="K8" s="4"/>
      <c r="L8" s="4"/>
      <c r="M8" s="4"/>
      <c r="N8" s="4"/>
      <c r="O8" s="4"/>
      <c r="P8" s="4"/>
      <c r="S8" s="2"/>
      <c r="T8" s="2"/>
    </row>
    <row r="9" spans="1:85" s="15" customFormat="1" ht="42" x14ac:dyDescent="0.15">
      <c r="A9" s="263" t="s">
        <v>3</v>
      </c>
      <c r="B9" s="264"/>
      <c r="C9" s="6" t="s">
        <v>4</v>
      </c>
      <c r="D9" s="7" t="s">
        <v>5</v>
      </c>
      <c r="E9" s="8" t="s">
        <v>6</v>
      </c>
      <c r="F9" s="8" t="s">
        <v>7</v>
      </c>
      <c r="G9" s="9" t="s">
        <v>8</v>
      </c>
      <c r="H9" s="10" t="s">
        <v>9</v>
      </c>
      <c r="I9" s="10" t="s">
        <v>10</v>
      </c>
      <c r="J9" s="11" t="s">
        <v>11</v>
      </c>
      <c r="K9" s="9" t="s">
        <v>12</v>
      </c>
      <c r="L9" s="12" t="s">
        <v>13</v>
      </c>
      <c r="M9" s="13" t="s">
        <v>14</v>
      </c>
      <c r="N9" s="8" t="s">
        <v>15</v>
      </c>
      <c r="O9" s="8" t="s">
        <v>16</v>
      </c>
      <c r="P9" s="8" t="s">
        <v>17</v>
      </c>
      <c r="Q9" s="8" t="s">
        <v>18</v>
      </c>
      <c r="R9" s="8" t="s">
        <v>19</v>
      </c>
      <c r="S9" s="14" t="s">
        <v>20</v>
      </c>
      <c r="T9" s="2"/>
      <c r="U9" s="2"/>
    </row>
    <row r="10" spans="1:85" s="15" customFormat="1" ht="10.5" x14ac:dyDescent="0.15">
      <c r="A10" s="265" t="s">
        <v>21</v>
      </c>
      <c r="B10" s="266"/>
      <c r="C10" s="16">
        <f>SUM(D10:G10)</f>
        <v>0</v>
      </c>
      <c r="D10" s="17"/>
      <c r="E10" s="17"/>
      <c r="F10" s="17"/>
      <c r="G10" s="17"/>
      <c r="H10" s="18"/>
      <c r="I10" s="18"/>
      <c r="J10" s="17"/>
      <c r="K10" s="17"/>
      <c r="L10" s="17"/>
      <c r="M10" s="19"/>
      <c r="N10" s="20"/>
      <c r="O10" s="20"/>
      <c r="P10" s="20"/>
      <c r="Q10" s="21"/>
      <c r="R10" s="20"/>
      <c r="S10" s="22"/>
      <c r="T10" s="15" t="str">
        <f>BQ10&amp;BS10&amp;BT10&amp;BU10&amp;BW10&amp;BX10</f>
        <v/>
      </c>
      <c r="BQ10" s="23" t="str">
        <f>IF((J10+K10+L10)&lt;&gt;C10," * La suma del N° de Primera visita + Segunda visita + Tercera o más visitas de seguimiento debe ser igual al Total.","")</f>
        <v/>
      </c>
      <c r="BR10" s="24"/>
      <c r="BS10" s="23" t="str">
        <f>IF(AND(C10&gt;0,N10="")," * No olvide digitar la variable Pueblos Originarios. Digite Cero si no tiene..",IF(N10&gt;C10," * La variable Pueblos Originarios no puede ser mayor al Total.",""))</f>
        <v/>
      </c>
      <c r="BT10" s="23" t="str">
        <f>IF(AND(C10&gt;0,O10="")," * No olvide digitar la variable Migrantes. Digite Cero si no tiene.",IF(O10&gt;C10," * La variable Migrantes no puede ser mayor al Total.",""))</f>
        <v/>
      </c>
      <c r="BU10" s="23" t="str">
        <f>IF(AND($C10&gt;0,P10="")," * No olvide digitar la variable Espacio Amigable/Adolescente. Digite Cero si no tiene.",IF(P10&gt;$C10," * La variable Espacio Amigable/Adolescente no puede ser mayor al Total.",""))</f>
        <v/>
      </c>
      <c r="BV10" s="24"/>
      <c r="BW10" s="23" t="str">
        <f>IF(AND($C10&gt;0,R10="")," * No olvide digitar la variable Niños, Niñas, Adolescentes y Jóvenes SENAME. Digite Cero si no tiene.",IF(R10&gt;$C10," * La variable Niños, Niñas, Adolescentes y Jóvenes SENAME no puede ser mayor al Total.",""))</f>
        <v/>
      </c>
      <c r="BX10" s="23" t="str">
        <f>IF(AND($C10&gt;0,S10="")," * No olvide digitar la variable Niños, niñas, Adolescentes y Jóvenes Mejor Niñez. Digite Cero si no tiene.",IF(S10&gt;$C10," * La variable Niños, niñas, Adolescentes y Jóvenes Mejor Niñez no puede ser mayor al Total.",""))</f>
        <v/>
      </c>
      <c r="BZ10" s="25">
        <f t="shared" ref="BZ10:BZ35" si="0">IF((J10+K10+L10)&lt;&gt;C10,1,0)</f>
        <v>0</v>
      </c>
      <c r="CA10" s="26"/>
      <c r="CB10" s="25">
        <f>IF(AND(C10&gt;0,N10=""),1,IF(N10&gt;C10,1,0))</f>
        <v>0</v>
      </c>
      <c r="CC10" s="25">
        <f>IF(AND(C10&gt;0,O10=""),1,IF(O10&gt;C10,1,0))</f>
        <v>0</v>
      </c>
      <c r="CD10" s="25">
        <f>IF(AND($C10&gt;0,P10=""),1,IF(P10&gt;$C10,1,0))</f>
        <v>0</v>
      </c>
      <c r="CE10" s="26"/>
      <c r="CF10" s="25">
        <f>IF(AND($C10&gt;0,R10=""),1,IF(R10&gt;$C10,1,0))</f>
        <v>0</v>
      </c>
      <c r="CG10" s="25">
        <f>IF(AND($C10&gt;0,S10=""),1,IF(S10&gt;$C10,1,0))</f>
        <v>0</v>
      </c>
    </row>
    <row r="11" spans="1:85" s="15" customFormat="1" ht="10.5" x14ac:dyDescent="0.15">
      <c r="A11" s="260" t="s">
        <v>22</v>
      </c>
      <c r="B11" s="261"/>
      <c r="C11" s="16">
        <f>SUM(D11:G11)</f>
        <v>0</v>
      </c>
      <c r="D11" s="17"/>
      <c r="E11" s="17"/>
      <c r="F11" s="17"/>
      <c r="G11" s="17"/>
      <c r="H11" s="18"/>
      <c r="I11" s="18"/>
      <c r="J11" s="17"/>
      <c r="K11" s="17"/>
      <c r="L11" s="17"/>
      <c r="M11" s="27"/>
      <c r="N11" s="20"/>
      <c r="O11" s="20"/>
      <c r="P11" s="20"/>
      <c r="Q11" s="28"/>
      <c r="R11" s="20"/>
      <c r="S11" s="22"/>
      <c r="T11" s="15" t="str">
        <f t="shared" ref="T11:T22" si="1">BQ11&amp;BS11&amp;BT11&amp;BU11&amp;BW11&amp;BX11</f>
        <v/>
      </c>
      <c r="BQ11" s="23" t="str">
        <f t="shared" ref="BQ11:BQ35" si="2">IF((J11+K11+L11)&lt;&gt;C11," * La suma del N° de Primera visita + Segunda visita + Tercera o más visitas de seguimiento debe coincidir con el Total.","")</f>
        <v/>
      </c>
      <c r="BR11" s="24"/>
      <c r="BS11" s="23" t="str">
        <f t="shared" ref="BS11:BS35" si="3">IF(AND(C11&gt;0,N11="")," * No olvide digitar la variable Pueblos Originarios. Digite Cero si no tiene..",IF(N11&gt;C11," * La variable Pueblos Originarios no puede ser mayor al Total.",""))</f>
        <v/>
      </c>
      <c r="BT11" s="23" t="str">
        <f t="shared" ref="BT11:BT35" si="4">IF(AND(C11&gt;0,O11="")," * No olvide digitar la variable Migrantes. Digite Cero si no tiene.",IF(O11&gt;C11," * La variable Migrantes no puede ser mayor al Total.",""))</f>
        <v/>
      </c>
      <c r="BU11" s="23" t="str">
        <f t="shared" ref="BU11:BU35" si="5">IF(AND($C11&gt;0,P11="")," * No olvide digitar la variable Espacio Amigable/Adolescente. Digite Cero si no tiene.",IF(P11&gt;$C11," * La variable Espacio Amigable/Adolescente no puede ser mayor al Total.",""))</f>
        <v/>
      </c>
      <c r="BV11" s="24"/>
      <c r="BW11" s="23" t="str">
        <f t="shared" ref="BW11:BW35" si="6">IF(AND($C11&gt;0,R11="")," * No olvide digitar la variable Niños, Niñas, Adolescentes y Jóvenes SENAME. Digite Cero si no tiene.",IF(R11&gt;$C11," * La variable Niños, Niñas, Adolescentes y Jóvenes SENAME no puede ser mayor al Total.",""))</f>
        <v/>
      </c>
      <c r="BX11" s="23" t="str">
        <f t="shared" ref="BX11:BX35" si="7">IF(AND($C11&gt;0,S11="")," * No olvide digitar la variable Niños, niñas, Adolescentes y Jóvenes Mejor Niñez. Digite Cero si no tiene.",IF(S11&gt;$C11," * La variable Niños, niñas, Adolescentes y Jóvenes Mejor Niñez no puede ser mayor al Total.",""))</f>
        <v/>
      </c>
      <c r="BZ11" s="25">
        <f t="shared" si="0"/>
        <v>0</v>
      </c>
      <c r="CA11" s="26"/>
      <c r="CB11" s="25">
        <f t="shared" ref="CB11:CB35" si="8">IF(AND(C11&gt;0,N11=""),1,IF(N11&gt;C11,1,0))</f>
        <v>0</v>
      </c>
      <c r="CC11" s="25">
        <f t="shared" ref="CC11:CC35" si="9">IF(AND(C11&gt;0,O11=""),1,IF(O11&gt;C11,1,0))</f>
        <v>0</v>
      </c>
      <c r="CD11" s="25">
        <f t="shared" ref="CD11:CE35" si="10">IF(AND($C11&gt;0,P11=""),1,IF(P11&gt;$C11,1,0))</f>
        <v>0</v>
      </c>
      <c r="CE11" s="26"/>
      <c r="CF11" s="25">
        <f t="shared" ref="CF11:CG35" si="11">IF(AND($C11&gt;0,R11=""),1,IF(R11&gt;$C11,1,0))</f>
        <v>0</v>
      </c>
      <c r="CG11" s="25">
        <f t="shared" si="11"/>
        <v>0</v>
      </c>
    </row>
    <row r="12" spans="1:85" s="15" customFormat="1" ht="10.5" x14ac:dyDescent="0.15">
      <c r="A12" s="260" t="s">
        <v>23</v>
      </c>
      <c r="B12" s="261"/>
      <c r="C12" s="16">
        <f t="shared" ref="C12:C30" si="12">SUM(D12:G12)</f>
        <v>0</v>
      </c>
      <c r="D12" s="17"/>
      <c r="E12" s="17"/>
      <c r="F12" s="17"/>
      <c r="G12" s="17"/>
      <c r="H12" s="18"/>
      <c r="I12" s="18"/>
      <c r="J12" s="17"/>
      <c r="K12" s="17"/>
      <c r="L12" s="17"/>
      <c r="M12" s="27"/>
      <c r="N12" s="20"/>
      <c r="O12" s="20"/>
      <c r="P12" s="20"/>
      <c r="Q12" s="28"/>
      <c r="R12" s="20"/>
      <c r="S12" s="22"/>
      <c r="T12" s="15" t="str">
        <f t="shared" si="1"/>
        <v/>
      </c>
      <c r="BQ12" s="23" t="str">
        <f t="shared" si="2"/>
        <v/>
      </c>
      <c r="BR12" s="24"/>
      <c r="BS12" s="23" t="str">
        <f t="shared" si="3"/>
        <v/>
      </c>
      <c r="BT12" s="23" t="str">
        <f t="shared" si="4"/>
        <v/>
      </c>
      <c r="BU12" s="23" t="str">
        <f t="shared" si="5"/>
        <v/>
      </c>
      <c r="BV12" s="24"/>
      <c r="BW12" s="23" t="str">
        <f t="shared" si="6"/>
        <v/>
      </c>
      <c r="BX12" s="23" t="str">
        <f t="shared" si="7"/>
        <v/>
      </c>
      <c r="BZ12" s="25">
        <f t="shared" si="0"/>
        <v>0</v>
      </c>
      <c r="CA12" s="26"/>
      <c r="CB12" s="25">
        <f t="shared" si="8"/>
        <v>0</v>
      </c>
      <c r="CC12" s="25">
        <f t="shared" si="9"/>
        <v>0</v>
      </c>
      <c r="CD12" s="25">
        <f t="shared" si="10"/>
        <v>0</v>
      </c>
      <c r="CE12" s="26"/>
      <c r="CF12" s="25">
        <f t="shared" si="11"/>
        <v>0</v>
      </c>
      <c r="CG12" s="25">
        <f t="shared" si="11"/>
        <v>0</v>
      </c>
    </row>
    <row r="13" spans="1:85" s="15" customFormat="1" ht="10.5" x14ac:dyDescent="0.15">
      <c r="A13" s="260" t="s">
        <v>24</v>
      </c>
      <c r="B13" s="261"/>
      <c r="C13" s="16">
        <f>SUM(D13:G13)</f>
        <v>0</v>
      </c>
      <c r="D13" s="17"/>
      <c r="E13" s="17"/>
      <c r="F13" s="17"/>
      <c r="G13" s="17"/>
      <c r="H13" s="18"/>
      <c r="I13" s="18"/>
      <c r="J13" s="17"/>
      <c r="K13" s="17"/>
      <c r="L13" s="17"/>
      <c r="M13" s="27"/>
      <c r="N13" s="20"/>
      <c r="O13" s="20"/>
      <c r="P13" s="20"/>
      <c r="Q13" s="28"/>
      <c r="R13" s="20"/>
      <c r="S13" s="22"/>
      <c r="T13" s="15" t="str">
        <f t="shared" si="1"/>
        <v/>
      </c>
      <c r="BQ13" s="23" t="str">
        <f t="shared" si="2"/>
        <v/>
      </c>
      <c r="BR13" s="24"/>
      <c r="BS13" s="23" t="str">
        <f t="shared" si="3"/>
        <v/>
      </c>
      <c r="BT13" s="23" t="str">
        <f t="shared" si="4"/>
        <v/>
      </c>
      <c r="BU13" s="23" t="str">
        <f t="shared" si="5"/>
        <v/>
      </c>
      <c r="BV13" s="24"/>
      <c r="BW13" s="23" t="str">
        <f t="shared" si="6"/>
        <v/>
      </c>
      <c r="BX13" s="23" t="str">
        <f t="shared" si="7"/>
        <v/>
      </c>
      <c r="BZ13" s="25">
        <f t="shared" si="0"/>
        <v>0</v>
      </c>
      <c r="CA13" s="26"/>
      <c r="CB13" s="25">
        <f t="shared" si="8"/>
        <v>0</v>
      </c>
      <c r="CC13" s="25">
        <f t="shared" si="9"/>
        <v>0</v>
      </c>
      <c r="CD13" s="25">
        <f t="shared" si="10"/>
        <v>0</v>
      </c>
      <c r="CE13" s="26"/>
      <c r="CF13" s="25">
        <f t="shared" si="11"/>
        <v>0</v>
      </c>
      <c r="CG13" s="25">
        <f t="shared" si="11"/>
        <v>0</v>
      </c>
    </row>
    <row r="14" spans="1:85" s="15" customFormat="1" ht="10.5" customHeight="1" x14ac:dyDescent="0.15">
      <c r="A14" s="260" t="s">
        <v>25</v>
      </c>
      <c r="B14" s="261"/>
      <c r="C14" s="16">
        <f t="shared" si="12"/>
        <v>0</v>
      </c>
      <c r="D14" s="17"/>
      <c r="E14" s="17"/>
      <c r="F14" s="17"/>
      <c r="G14" s="17"/>
      <c r="H14" s="18"/>
      <c r="I14" s="18"/>
      <c r="J14" s="17"/>
      <c r="K14" s="17"/>
      <c r="L14" s="17"/>
      <c r="M14" s="27"/>
      <c r="N14" s="20"/>
      <c r="O14" s="20"/>
      <c r="P14" s="20"/>
      <c r="Q14" s="28"/>
      <c r="R14" s="20"/>
      <c r="S14" s="22"/>
      <c r="T14" s="15" t="str">
        <f t="shared" si="1"/>
        <v/>
      </c>
      <c r="BQ14" s="23" t="str">
        <f t="shared" si="2"/>
        <v/>
      </c>
      <c r="BR14" s="24"/>
      <c r="BS14" s="23" t="str">
        <f t="shared" si="3"/>
        <v/>
      </c>
      <c r="BT14" s="23" t="str">
        <f t="shared" si="4"/>
        <v/>
      </c>
      <c r="BU14" s="23" t="str">
        <f t="shared" si="5"/>
        <v/>
      </c>
      <c r="BV14" s="24"/>
      <c r="BW14" s="23" t="str">
        <f t="shared" si="6"/>
        <v/>
      </c>
      <c r="BX14" s="23" t="str">
        <f t="shared" si="7"/>
        <v/>
      </c>
      <c r="BZ14" s="25">
        <f t="shared" si="0"/>
        <v>0</v>
      </c>
      <c r="CA14" s="26"/>
      <c r="CB14" s="25">
        <f t="shared" si="8"/>
        <v>0</v>
      </c>
      <c r="CC14" s="25">
        <f t="shared" si="9"/>
        <v>0</v>
      </c>
      <c r="CD14" s="25">
        <f t="shared" si="10"/>
        <v>0</v>
      </c>
      <c r="CE14" s="26"/>
      <c r="CF14" s="25">
        <f t="shared" si="11"/>
        <v>0</v>
      </c>
      <c r="CG14" s="25">
        <f t="shared" si="11"/>
        <v>0</v>
      </c>
    </row>
    <row r="15" spans="1:85" s="15" customFormat="1" ht="10.5" customHeight="1" x14ac:dyDescent="0.15">
      <c r="A15" s="260" t="s">
        <v>26</v>
      </c>
      <c r="B15" s="261"/>
      <c r="C15" s="16">
        <f t="shared" si="12"/>
        <v>0</v>
      </c>
      <c r="D15" s="17"/>
      <c r="E15" s="17"/>
      <c r="F15" s="17"/>
      <c r="G15" s="17"/>
      <c r="H15" s="18"/>
      <c r="I15" s="18"/>
      <c r="J15" s="17"/>
      <c r="K15" s="17"/>
      <c r="L15" s="17"/>
      <c r="M15" s="27"/>
      <c r="N15" s="20"/>
      <c r="O15" s="20"/>
      <c r="P15" s="20"/>
      <c r="Q15" s="28"/>
      <c r="R15" s="20"/>
      <c r="S15" s="22"/>
      <c r="T15" s="15" t="str">
        <f t="shared" si="1"/>
        <v/>
      </c>
      <c r="BQ15" s="23" t="str">
        <f t="shared" si="2"/>
        <v/>
      </c>
      <c r="BR15" s="24"/>
      <c r="BS15" s="23" t="str">
        <f t="shared" si="3"/>
        <v/>
      </c>
      <c r="BT15" s="23" t="str">
        <f t="shared" si="4"/>
        <v/>
      </c>
      <c r="BU15" s="23" t="str">
        <f t="shared" si="5"/>
        <v/>
      </c>
      <c r="BV15" s="24"/>
      <c r="BW15" s="23" t="str">
        <f t="shared" si="6"/>
        <v/>
      </c>
      <c r="BX15" s="23" t="str">
        <f t="shared" si="7"/>
        <v/>
      </c>
      <c r="BZ15" s="25">
        <f t="shared" si="0"/>
        <v>0</v>
      </c>
      <c r="CA15" s="26"/>
      <c r="CB15" s="25">
        <f t="shared" si="8"/>
        <v>0</v>
      </c>
      <c r="CC15" s="25">
        <f t="shared" si="9"/>
        <v>0</v>
      </c>
      <c r="CD15" s="25">
        <f t="shared" si="10"/>
        <v>0</v>
      </c>
      <c r="CE15" s="26"/>
      <c r="CF15" s="25">
        <f t="shared" si="11"/>
        <v>0</v>
      </c>
      <c r="CG15" s="25">
        <f t="shared" si="11"/>
        <v>0</v>
      </c>
    </row>
    <row r="16" spans="1:85" s="15" customFormat="1" ht="10.5" customHeight="1" x14ac:dyDescent="0.15">
      <c r="A16" s="260" t="s">
        <v>27</v>
      </c>
      <c r="B16" s="261"/>
      <c r="C16" s="16">
        <f t="shared" si="12"/>
        <v>0</v>
      </c>
      <c r="D16" s="17"/>
      <c r="E16" s="17"/>
      <c r="F16" s="17"/>
      <c r="G16" s="17"/>
      <c r="H16" s="18"/>
      <c r="I16" s="18"/>
      <c r="J16" s="17"/>
      <c r="K16" s="17"/>
      <c r="L16" s="17"/>
      <c r="M16" s="27"/>
      <c r="N16" s="20"/>
      <c r="O16" s="20"/>
      <c r="P16" s="20"/>
      <c r="Q16" s="28"/>
      <c r="R16" s="20"/>
      <c r="S16" s="22"/>
      <c r="T16" s="15" t="str">
        <f t="shared" si="1"/>
        <v/>
      </c>
      <c r="BQ16" s="23" t="str">
        <f t="shared" si="2"/>
        <v/>
      </c>
      <c r="BR16" s="24"/>
      <c r="BS16" s="23" t="str">
        <f t="shared" si="3"/>
        <v/>
      </c>
      <c r="BT16" s="23" t="str">
        <f t="shared" si="4"/>
        <v/>
      </c>
      <c r="BU16" s="23" t="str">
        <f t="shared" si="5"/>
        <v/>
      </c>
      <c r="BV16" s="24"/>
      <c r="BW16" s="23" t="str">
        <f t="shared" si="6"/>
        <v/>
      </c>
      <c r="BX16" s="23" t="str">
        <f t="shared" si="7"/>
        <v/>
      </c>
      <c r="BZ16" s="25">
        <f t="shared" si="0"/>
        <v>0</v>
      </c>
      <c r="CA16" s="26"/>
      <c r="CB16" s="25">
        <f t="shared" si="8"/>
        <v>0</v>
      </c>
      <c r="CC16" s="25">
        <f t="shared" si="9"/>
        <v>0</v>
      </c>
      <c r="CD16" s="25">
        <f t="shared" si="10"/>
        <v>0</v>
      </c>
      <c r="CE16" s="26"/>
      <c r="CF16" s="25">
        <f t="shared" si="11"/>
        <v>0</v>
      </c>
      <c r="CG16" s="25">
        <f t="shared" si="11"/>
        <v>0</v>
      </c>
    </row>
    <row r="17" spans="1:85" s="15" customFormat="1" ht="10.5" x14ac:dyDescent="0.15">
      <c r="A17" s="260" t="s">
        <v>28</v>
      </c>
      <c r="B17" s="261"/>
      <c r="C17" s="16">
        <f t="shared" si="12"/>
        <v>0</v>
      </c>
      <c r="D17" s="17"/>
      <c r="E17" s="17"/>
      <c r="F17" s="17"/>
      <c r="G17" s="17"/>
      <c r="H17" s="18"/>
      <c r="I17" s="18"/>
      <c r="J17" s="17"/>
      <c r="K17" s="17"/>
      <c r="L17" s="17"/>
      <c r="M17" s="27"/>
      <c r="N17" s="20"/>
      <c r="O17" s="20"/>
      <c r="P17" s="20"/>
      <c r="Q17" s="28"/>
      <c r="R17" s="20"/>
      <c r="S17" s="22"/>
      <c r="T17" s="15" t="str">
        <f t="shared" si="1"/>
        <v/>
      </c>
      <c r="BQ17" s="23" t="str">
        <f t="shared" si="2"/>
        <v/>
      </c>
      <c r="BR17" s="24"/>
      <c r="BS17" s="23" t="str">
        <f t="shared" si="3"/>
        <v/>
      </c>
      <c r="BT17" s="23" t="str">
        <f t="shared" si="4"/>
        <v/>
      </c>
      <c r="BU17" s="23" t="str">
        <f t="shared" si="5"/>
        <v/>
      </c>
      <c r="BV17" s="24"/>
      <c r="BW17" s="23" t="str">
        <f t="shared" si="6"/>
        <v/>
      </c>
      <c r="BX17" s="23" t="str">
        <f t="shared" si="7"/>
        <v/>
      </c>
      <c r="BZ17" s="25">
        <f t="shared" si="0"/>
        <v>0</v>
      </c>
      <c r="CA17" s="26"/>
      <c r="CB17" s="25">
        <f t="shared" si="8"/>
        <v>0</v>
      </c>
      <c r="CC17" s="25">
        <f t="shared" si="9"/>
        <v>0</v>
      </c>
      <c r="CD17" s="25">
        <f t="shared" si="10"/>
        <v>0</v>
      </c>
      <c r="CE17" s="26"/>
      <c r="CF17" s="25">
        <f t="shared" si="11"/>
        <v>0</v>
      </c>
      <c r="CG17" s="25">
        <f t="shared" si="11"/>
        <v>0</v>
      </c>
    </row>
    <row r="18" spans="1:85" s="15" customFormat="1" ht="10.5" customHeight="1" x14ac:dyDescent="0.15">
      <c r="A18" s="260" t="s">
        <v>29</v>
      </c>
      <c r="B18" s="261"/>
      <c r="C18" s="16">
        <f t="shared" si="12"/>
        <v>0</v>
      </c>
      <c r="D18" s="17"/>
      <c r="E18" s="17"/>
      <c r="F18" s="17"/>
      <c r="G18" s="17"/>
      <c r="H18" s="18"/>
      <c r="I18" s="18"/>
      <c r="J18" s="17"/>
      <c r="K18" s="17"/>
      <c r="L18" s="17"/>
      <c r="M18" s="29"/>
      <c r="N18" s="20"/>
      <c r="O18" s="20"/>
      <c r="P18" s="20"/>
      <c r="Q18" s="28"/>
      <c r="R18" s="20"/>
      <c r="S18" s="22"/>
      <c r="T18" s="15" t="str">
        <f>BQ18&amp;BR18&amp;BS18&amp;BT18&amp;BU18&amp;BW18&amp;BX18</f>
        <v/>
      </c>
      <c r="BQ18" s="23" t="str">
        <f t="shared" si="2"/>
        <v/>
      </c>
      <c r="BR18" s="23" t="str">
        <f>IF(AND(C18&gt;0,M18="")," * No olvide digitar la variable Programa de Acompañamiento Psicosocial en APS. Si no tiene digite Cero.",IF(M18&gt;C18," * La variable Programa de Acompañamiento Psicosocial en APS no puede ser mayor al Total.",""))</f>
        <v/>
      </c>
      <c r="BS18" s="23" t="str">
        <f t="shared" si="3"/>
        <v/>
      </c>
      <c r="BT18" s="23" t="str">
        <f t="shared" si="4"/>
        <v/>
      </c>
      <c r="BU18" s="23" t="str">
        <f t="shared" si="5"/>
        <v/>
      </c>
      <c r="BV18" s="24"/>
      <c r="BW18" s="23" t="str">
        <f t="shared" si="6"/>
        <v/>
      </c>
      <c r="BX18" s="23" t="str">
        <f t="shared" si="7"/>
        <v/>
      </c>
      <c r="BZ18" s="25">
        <f t="shared" si="0"/>
        <v>0</v>
      </c>
      <c r="CA18" s="25">
        <f>IF(AND(C18&gt;0,M18=""),1,IF(M18&gt;C18,1,0))</f>
        <v>0</v>
      </c>
      <c r="CB18" s="25">
        <f t="shared" si="8"/>
        <v>0</v>
      </c>
      <c r="CC18" s="25">
        <f t="shared" si="9"/>
        <v>0</v>
      </c>
      <c r="CD18" s="25">
        <f t="shared" si="10"/>
        <v>0</v>
      </c>
      <c r="CE18" s="26"/>
      <c r="CF18" s="25">
        <f t="shared" si="11"/>
        <v>0</v>
      </c>
      <c r="CG18" s="25">
        <f t="shared" si="11"/>
        <v>0</v>
      </c>
    </row>
    <row r="19" spans="1:85" s="15" customFormat="1" ht="10.5" customHeight="1" x14ac:dyDescent="0.15">
      <c r="A19" s="260" t="s">
        <v>30</v>
      </c>
      <c r="B19" s="261"/>
      <c r="C19" s="16">
        <f t="shared" si="12"/>
        <v>0</v>
      </c>
      <c r="D19" s="17"/>
      <c r="E19" s="17"/>
      <c r="F19" s="17"/>
      <c r="G19" s="17"/>
      <c r="H19" s="18"/>
      <c r="I19" s="18"/>
      <c r="J19" s="17"/>
      <c r="K19" s="17"/>
      <c r="L19" s="17"/>
      <c r="M19" s="29"/>
      <c r="N19" s="20"/>
      <c r="O19" s="20"/>
      <c r="P19" s="20"/>
      <c r="Q19" s="28"/>
      <c r="R19" s="20"/>
      <c r="S19" s="22"/>
      <c r="T19" s="15" t="str">
        <f t="shared" ref="T19:T20" si="13">BQ19&amp;BR19&amp;BS19&amp;BT19&amp;BU19&amp;BW19&amp;BX19</f>
        <v/>
      </c>
      <c r="BQ19" s="23" t="str">
        <f t="shared" si="2"/>
        <v/>
      </c>
      <c r="BR19" s="23" t="str">
        <f>IF(AND(C19&gt;0,M19="")," * No olvide digitar la variable Programa de Acompañamiento Psicosocial en APS. Si no tiene digite Cero.",IF(M19&gt;C19," * La variable Programa de Acompañamiento Psicosocial en APS no puede ser mayor al Total.",""))</f>
        <v/>
      </c>
      <c r="BS19" s="23" t="str">
        <f t="shared" si="3"/>
        <v/>
      </c>
      <c r="BT19" s="23" t="str">
        <f t="shared" si="4"/>
        <v/>
      </c>
      <c r="BU19" s="23" t="str">
        <f t="shared" si="5"/>
        <v/>
      </c>
      <c r="BV19" s="24"/>
      <c r="BW19" s="23" t="str">
        <f t="shared" si="6"/>
        <v/>
      </c>
      <c r="BX19" s="23" t="str">
        <f t="shared" si="7"/>
        <v/>
      </c>
      <c r="BZ19" s="25">
        <f t="shared" si="0"/>
        <v>0</v>
      </c>
      <c r="CA19" s="25">
        <f>IF(AND(C19&gt;0,M19=""),1,IF(M19&gt;C19,1,0))</f>
        <v>0</v>
      </c>
      <c r="CB19" s="25">
        <f t="shared" si="8"/>
        <v>0</v>
      </c>
      <c r="CC19" s="25">
        <f t="shared" si="9"/>
        <v>0</v>
      </c>
      <c r="CD19" s="25">
        <f t="shared" si="10"/>
        <v>0</v>
      </c>
      <c r="CE19" s="26"/>
      <c r="CF19" s="25">
        <f t="shared" si="11"/>
        <v>0</v>
      </c>
      <c r="CG19" s="25">
        <f t="shared" si="11"/>
        <v>0</v>
      </c>
    </row>
    <row r="20" spans="1:85" s="15" customFormat="1" ht="10.5" customHeight="1" x14ac:dyDescent="0.15">
      <c r="A20" s="260" t="s">
        <v>31</v>
      </c>
      <c r="B20" s="261"/>
      <c r="C20" s="16">
        <f t="shared" si="12"/>
        <v>0</v>
      </c>
      <c r="D20" s="17"/>
      <c r="E20" s="17"/>
      <c r="F20" s="17"/>
      <c r="G20" s="17"/>
      <c r="H20" s="18"/>
      <c r="I20" s="18"/>
      <c r="J20" s="17"/>
      <c r="K20" s="17"/>
      <c r="L20" s="17"/>
      <c r="M20" s="29"/>
      <c r="N20" s="20"/>
      <c r="O20" s="20"/>
      <c r="P20" s="20"/>
      <c r="Q20" s="28"/>
      <c r="R20" s="20"/>
      <c r="S20" s="22"/>
      <c r="T20" s="15" t="str">
        <f t="shared" si="13"/>
        <v/>
      </c>
      <c r="BQ20" s="23" t="str">
        <f t="shared" si="2"/>
        <v/>
      </c>
      <c r="BR20" s="23" t="str">
        <f>IF(AND(C20&gt;0,M20="")," * No olvide digitar la variable Programa de Acompañamiento Psicosocial en APS. Si no tiene digite Cero.",IF(M20&gt;C20," * La variable Programa de Acompañamiento Psicosocial en APS no puede ser mayor al Total.",""))</f>
        <v/>
      </c>
      <c r="BS20" s="23" t="str">
        <f t="shared" si="3"/>
        <v/>
      </c>
      <c r="BT20" s="23" t="str">
        <f t="shared" si="4"/>
        <v/>
      </c>
      <c r="BU20" s="23" t="str">
        <f t="shared" si="5"/>
        <v/>
      </c>
      <c r="BV20" s="24"/>
      <c r="BW20" s="23" t="str">
        <f t="shared" si="6"/>
        <v/>
      </c>
      <c r="BX20" s="23" t="str">
        <f t="shared" si="7"/>
        <v/>
      </c>
      <c r="BZ20" s="25">
        <f t="shared" si="0"/>
        <v>0</v>
      </c>
      <c r="CA20" s="25">
        <f>IF(AND(C20&gt;0,M20=""),1,IF(M20&gt;C20,1,0))</f>
        <v>0</v>
      </c>
      <c r="CB20" s="25">
        <f t="shared" si="8"/>
        <v>0</v>
      </c>
      <c r="CC20" s="25">
        <f t="shared" si="9"/>
        <v>0</v>
      </c>
      <c r="CD20" s="25">
        <f t="shared" si="10"/>
        <v>0</v>
      </c>
      <c r="CE20" s="26"/>
      <c r="CF20" s="25">
        <f t="shared" si="11"/>
        <v>0</v>
      </c>
      <c r="CG20" s="25">
        <f t="shared" si="11"/>
        <v>0</v>
      </c>
    </row>
    <row r="21" spans="1:85" s="15" customFormat="1" ht="10.5" customHeight="1" x14ac:dyDescent="0.15">
      <c r="A21" s="260" t="s">
        <v>32</v>
      </c>
      <c r="B21" s="261"/>
      <c r="C21" s="16">
        <f t="shared" si="12"/>
        <v>0</v>
      </c>
      <c r="D21" s="17"/>
      <c r="E21" s="17"/>
      <c r="F21" s="17"/>
      <c r="G21" s="17"/>
      <c r="H21" s="18"/>
      <c r="I21" s="18"/>
      <c r="J21" s="17"/>
      <c r="K21" s="17"/>
      <c r="L21" s="17"/>
      <c r="M21" s="27"/>
      <c r="N21" s="20"/>
      <c r="O21" s="20"/>
      <c r="P21" s="20"/>
      <c r="Q21" s="28"/>
      <c r="R21" s="20"/>
      <c r="S21" s="22"/>
      <c r="T21" s="15" t="str">
        <f t="shared" si="1"/>
        <v/>
      </c>
      <c r="BQ21" s="23" t="str">
        <f t="shared" si="2"/>
        <v/>
      </c>
      <c r="BR21" s="24"/>
      <c r="BS21" s="23" t="str">
        <f t="shared" si="3"/>
        <v/>
      </c>
      <c r="BT21" s="23" t="str">
        <f t="shared" si="4"/>
        <v/>
      </c>
      <c r="BU21" s="23" t="str">
        <f t="shared" si="5"/>
        <v/>
      </c>
      <c r="BV21" s="24"/>
      <c r="BW21" s="23" t="str">
        <f t="shared" si="6"/>
        <v/>
      </c>
      <c r="BX21" s="23" t="str">
        <f t="shared" si="7"/>
        <v/>
      </c>
      <c r="BZ21" s="25">
        <f t="shared" si="0"/>
        <v>0</v>
      </c>
      <c r="CA21" s="26"/>
      <c r="CB21" s="25">
        <f t="shared" si="8"/>
        <v>0</v>
      </c>
      <c r="CC21" s="25">
        <f t="shared" si="9"/>
        <v>0</v>
      </c>
      <c r="CD21" s="25">
        <f t="shared" si="10"/>
        <v>0</v>
      </c>
      <c r="CE21" s="26"/>
      <c r="CF21" s="25">
        <f t="shared" si="11"/>
        <v>0</v>
      </c>
      <c r="CG21" s="25">
        <f t="shared" si="11"/>
        <v>0</v>
      </c>
    </row>
    <row r="22" spans="1:85" s="15" customFormat="1" ht="10.5" x14ac:dyDescent="0.15">
      <c r="A22" s="260" t="s">
        <v>33</v>
      </c>
      <c r="B22" s="261"/>
      <c r="C22" s="16">
        <f t="shared" si="12"/>
        <v>0</v>
      </c>
      <c r="D22" s="17"/>
      <c r="E22" s="17"/>
      <c r="F22" s="17"/>
      <c r="G22" s="17"/>
      <c r="H22" s="18"/>
      <c r="I22" s="18"/>
      <c r="J22" s="17"/>
      <c r="K22" s="17"/>
      <c r="L22" s="17"/>
      <c r="M22" s="27"/>
      <c r="N22" s="20"/>
      <c r="O22" s="20"/>
      <c r="P22" s="20"/>
      <c r="Q22" s="28"/>
      <c r="R22" s="20"/>
      <c r="S22" s="22"/>
      <c r="T22" s="15" t="str">
        <f t="shared" si="1"/>
        <v/>
      </c>
      <c r="BQ22" s="23" t="str">
        <f t="shared" si="2"/>
        <v/>
      </c>
      <c r="BR22" s="24"/>
      <c r="BS22" s="23" t="str">
        <f t="shared" si="3"/>
        <v/>
      </c>
      <c r="BT22" s="23" t="str">
        <f t="shared" si="4"/>
        <v/>
      </c>
      <c r="BU22" s="23" t="str">
        <f t="shared" si="5"/>
        <v/>
      </c>
      <c r="BV22" s="24"/>
      <c r="BW22" s="23" t="str">
        <f t="shared" si="6"/>
        <v/>
      </c>
      <c r="BX22" s="23" t="str">
        <f t="shared" si="7"/>
        <v/>
      </c>
      <c r="BZ22" s="25">
        <f t="shared" si="0"/>
        <v>0</v>
      </c>
      <c r="CA22" s="26"/>
      <c r="CB22" s="25">
        <f t="shared" si="8"/>
        <v>0</v>
      </c>
      <c r="CC22" s="25">
        <f t="shared" si="9"/>
        <v>0</v>
      </c>
      <c r="CD22" s="25">
        <f t="shared" si="10"/>
        <v>0</v>
      </c>
      <c r="CE22" s="26"/>
      <c r="CF22" s="25">
        <f t="shared" si="11"/>
        <v>0</v>
      </c>
      <c r="CG22" s="25">
        <f t="shared" si="11"/>
        <v>0</v>
      </c>
    </row>
    <row r="23" spans="1:85" s="15" customFormat="1" ht="10.5" x14ac:dyDescent="0.15">
      <c r="A23" s="260" t="s">
        <v>34</v>
      </c>
      <c r="B23" s="261"/>
      <c r="C23" s="16">
        <f>SUM(D23:G23)</f>
        <v>0</v>
      </c>
      <c r="D23" s="17"/>
      <c r="E23" s="17"/>
      <c r="F23" s="17"/>
      <c r="G23" s="17"/>
      <c r="H23" s="18"/>
      <c r="I23" s="18"/>
      <c r="J23" s="17"/>
      <c r="K23" s="17"/>
      <c r="L23" s="17"/>
      <c r="M23" s="29"/>
      <c r="N23" s="20"/>
      <c r="O23" s="20"/>
      <c r="P23" s="20"/>
      <c r="Q23" s="20"/>
      <c r="R23" s="20"/>
      <c r="S23" s="22"/>
      <c r="T23" s="15" t="str">
        <f>BQ23&amp;BR23&amp;BS23&amp;BT23&amp;BU23&amp;BV23&amp;BW23&amp;BX23</f>
        <v/>
      </c>
      <c r="BQ23" s="23" t="str">
        <f t="shared" si="2"/>
        <v/>
      </c>
      <c r="BR23" s="23" t="str">
        <f>IF(AND(C23&gt;0,M23="")," * No olvide digitar la variable Programa de Acompañamiento Psicosocial en APS. Si no tiene digite Cero.",IF(M23&gt;C23," * La variable Programa de Acompañamiento Psicosocial en APS no puede ser mayor al Total.",""))</f>
        <v/>
      </c>
      <c r="BS23" s="23" t="str">
        <f t="shared" si="3"/>
        <v/>
      </c>
      <c r="BT23" s="23" t="str">
        <f t="shared" si="4"/>
        <v/>
      </c>
      <c r="BU23" s="23" t="str">
        <f t="shared" si="5"/>
        <v/>
      </c>
      <c r="BV23" s="23" t="str">
        <f>IF(AND($C23&gt;0,Q23="")," * No olvide digitar la variable Gestante con 3 o más riesgos. Digite Cero si no tiene.",IF(Q23&gt;$C23," * La variable Gestante con 3 o más riesgos no puede ser mayor al Total.",""))</f>
        <v/>
      </c>
      <c r="BW23" s="23" t="str">
        <f t="shared" si="6"/>
        <v/>
      </c>
      <c r="BX23" s="23" t="str">
        <f t="shared" si="7"/>
        <v/>
      </c>
      <c r="BZ23" s="25">
        <f t="shared" si="0"/>
        <v>0</v>
      </c>
      <c r="CA23" s="25">
        <f>IF(AND(C23&gt;0,M23=""),1,IF(M23&gt;C23,1,0))</f>
        <v>0</v>
      </c>
      <c r="CB23" s="25">
        <f t="shared" si="8"/>
        <v>0</v>
      </c>
      <c r="CC23" s="25">
        <f t="shared" si="9"/>
        <v>0</v>
      </c>
      <c r="CD23" s="25">
        <f t="shared" si="10"/>
        <v>0</v>
      </c>
      <c r="CE23" s="25">
        <f>IF(AND($C23&gt;0,Q23=""),1,IF(Q23&gt;$C23,1,0))</f>
        <v>0</v>
      </c>
      <c r="CF23" s="25">
        <f t="shared" si="11"/>
        <v>0</v>
      </c>
      <c r="CG23" s="25">
        <f t="shared" si="11"/>
        <v>0</v>
      </c>
    </row>
    <row r="24" spans="1:85" s="15" customFormat="1" ht="10.5" customHeight="1" x14ac:dyDescent="0.15">
      <c r="A24" s="260" t="s">
        <v>35</v>
      </c>
      <c r="B24" s="261"/>
      <c r="C24" s="16">
        <f t="shared" si="12"/>
        <v>0</v>
      </c>
      <c r="D24" s="17"/>
      <c r="E24" s="17"/>
      <c r="F24" s="17"/>
      <c r="G24" s="17"/>
      <c r="H24" s="18"/>
      <c r="I24" s="18"/>
      <c r="J24" s="17"/>
      <c r="K24" s="17"/>
      <c r="L24" s="17"/>
      <c r="M24" s="29"/>
      <c r="N24" s="20"/>
      <c r="O24" s="20"/>
      <c r="P24" s="20"/>
      <c r="Q24" s="20"/>
      <c r="R24" s="20"/>
      <c r="S24" s="22"/>
      <c r="T24" s="15" t="str">
        <f t="shared" ref="T24:T25" si="14">BQ24&amp;BR24&amp;BS24&amp;BT24&amp;BU24&amp;BV24&amp;BW24&amp;BX24</f>
        <v/>
      </c>
      <c r="BQ24" s="23" t="str">
        <f t="shared" si="2"/>
        <v/>
      </c>
      <c r="BR24" s="23" t="str">
        <f>IF(AND(C24&gt;0,M24="")," * No olvide digitar la variable Programa de Acompañamiento Psicosocial en APS. Si no tiene digite Cero.",IF(M24&gt;C24," * La variable Programa de Acompañamiento Psicosocial en APS no puede ser mayor al Total.",""))</f>
        <v/>
      </c>
      <c r="BS24" s="23" t="str">
        <f t="shared" si="3"/>
        <v/>
      </c>
      <c r="BT24" s="23" t="str">
        <f t="shared" si="4"/>
        <v/>
      </c>
      <c r="BU24" s="23" t="str">
        <f t="shared" si="5"/>
        <v/>
      </c>
      <c r="BV24" s="23" t="str">
        <f t="shared" ref="BV24:BV25" si="15">IF(AND($C24&gt;0,Q24="")," * No olvide digitar la variable Gestante con 3 o más riesgos. Digite Cero si no tiene.",IF(Q24&gt;$C24," * La variable Gestante con 3 o más riesgos no puede ser mayor al Total.",""))</f>
        <v/>
      </c>
      <c r="BW24" s="23" t="str">
        <f t="shared" si="6"/>
        <v/>
      </c>
      <c r="BX24" s="23" t="str">
        <f t="shared" si="7"/>
        <v/>
      </c>
      <c r="BZ24" s="25">
        <f t="shared" si="0"/>
        <v>0</v>
      </c>
      <c r="CA24" s="25">
        <f>IF(AND(C24&gt;0,M24=""),1,IF(M24&gt;C24,1,0))</f>
        <v>0</v>
      </c>
      <c r="CB24" s="25">
        <f t="shared" si="8"/>
        <v>0</v>
      </c>
      <c r="CC24" s="25">
        <f t="shared" si="9"/>
        <v>0</v>
      </c>
      <c r="CD24" s="25">
        <f t="shared" si="10"/>
        <v>0</v>
      </c>
      <c r="CE24" s="25">
        <f t="shared" si="10"/>
        <v>0</v>
      </c>
      <c r="CF24" s="25">
        <f t="shared" si="11"/>
        <v>0</v>
      </c>
      <c r="CG24" s="25">
        <f t="shared" si="11"/>
        <v>0</v>
      </c>
    </row>
    <row r="25" spans="1:85" s="15" customFormat="1" ht="10.5" customHeight="1" x14ac:dyDescent="0.15">
      <c r="A25" s="260" t="s">
        <v>36</v>
      </c>
      <c r="B25" s="261"/>
      <c r="C25" s="16">
        <f>SUM(D25:G25)</f>
        <v>0</v>
      </c>
      <c r="D25" s="17"/>
      <c r="E25" s="17"/>
      <c r="F25" s="17"/>
      <c r="G25" s="17"/>
      <c r="H25" s="18"/>
      <c r="I25" s="18"/>
      <c r="J25" s="17"/>
      <c r="K25" s="17"/>
      <c r="L25" s="17"/>
      <c r="M25" s="29"/>
      <c r="N25" s="20"/>
      <c r="O25" s="20"/>
      <c r="P25" s="20"/>
      <c r="Q25" s="20"/>
      <c r="R25" s="20"/>
      <c r="S25" s="22"/>
      <c r="T25" s="15" t="str">
        <f t="shared" si="14"/>
        <v/>
      </c>
      <c r="BQ25" s="23" t="str">
        <f t="shared" si="2"/>
        <v/>
      </c>
      <c r="BR25" s="23" t="str">
        <f>IF(AND(C25&gt;0,M25="")," * No olvide digitar la variable Programa de Acompañamiento Psicosocial en APS. Si no tiene digite Cero.",IF(M25&gt;C25," * La variable Programa de Acompañamiento Psicosocial en APS no puede ser mayor al Total.",""))</f>
        <v/>
      </c>
      <c r="BS25" s="23" t="str">
        <f t="shared" si="3"/>
        <v/>
      </c>
      <c r="BT25" s="23" t="str">
        <f t="shared" si="4"/>
        <v/>
      </c>
      <c r="BU25" s="23" t="str">
        <f t="shared" si="5"/>
        <v/>
      </c>
      <c r="BV25" s="23" t="str">
        <f t="shared" si="15"/>
        <v/>
      </c>
      <c r="BW25" s="23" t="str">
        <f t="shared" si="6"/>
        <v/>
      </c>
      <c r="BX25" s="23" t="str">
        <f t="shared" si="7"/>
        <v/>
      </c>
      <c r="BZ25" s="25">
        <f t="shared" si="0"/>
        <v>0</v>
      </c>
      <c r="CA25" s="25">
        <f>IF(AND(C25&gt;0,M25=""),1,IF(M25&gt;C25,1,0))</f>
        <v>0</v>
      </c>
      <c r="CB25" s="25">
        <f t="shared" si="8"/>
        <v>0</v>
      </c>
      <c r="CC25" s="25">
        <f t="shared" si="9"/>
        <v>0</v>
      </c>
      <c r="CD25" s="25">
        <f t="shared" si="10"/>
        <v>0</v>
      </c>
      <c r="CE25" s="25">
        <f t="shared" si="10"/>
        <v>0</v>
      </c>
      <c r="CF25" s="25">
        <f t="shared" si="11"/>
        <v>0</v>
      </c>
      <c r="CG25" s="25">
        <f t="shared" si="11"/>
        <v>0</v>
      </c>
    </row>
    <row r="26" spans="1:85" s="15" customFormat="1" ht="10.5" customHeight="1" x14ac:dyDescent="0.15">
      <c r="A26" s="260" t="s">
        <v>37</v>
      </c>
      <c r="B26" s="261"/>
      <c r="C26" s="16">
        <f t="shared" si="12"/>
        <v>0</v>
      </c>
      <c r="D26" s="17"/>
      <c r="E26" s="17"/>
      <c r="F26" s="17"/>
      <c r="G26" s="17"/>
      <c r="H26" s="18"/>
      <c r="I26" s="18"/>
      <c r="J26" s="17"/>
      <c r="K26" s="17"/>
      <c r="L26" s="17"/>
      <c r="M26" s="27"/>
      <c r="N26" s="20"/>
      <c r="O26" s="20"/>
      <c r="P26" s="20"/>
      <c r="Q26" s="30"/>
      <c r="R26" s="20"/>
      <c r="S26" s="22"/>
      <c r="T26" s="15" t="str">
        <f t="shared" ref="T26:T27" si="16">BQ26&amp;BS26&amp;BT26&amp;BU26&amp;BW26&amp;BX26</f>
        <v/>
      </c>
      <c r="BQ26" s="23" t="str">
        <f>IF((J26+K26+L26)&lt;&gt;C26," * La suma del N° de Primera visita + Segunda visita + Tercera o más visitas de seguimiento debe coincidir con el Total.","")</f>
        <v/>
      </c>
      <c r="BR26" s="24"/>
      <c r="BS26" s="23" t="str">
        <f t="shared" si="3"/>
        <v/>
      </c>
      <c r="BT26" s="23" t="str">
        <f t="shared" si="4"/>
        <v/>
      </c>
      <c r="BU26" s="23" t="str">
        <f t="shared" si="5"/>
        <v/>
      </c>
      <c r="BV26" s="24"/>
      <c r="BW26" s="23" t="str">
        <f t="shared" si="6"/>
        <v/>
      </c>
      <c r="BX26" s="23" t="str">
        <f t="shared" si="7"/>
        <v/>
      </c>
      <c r="BZ26" s="25">
        <f t="shared" si="0"/>
        <v>0</v>
      </c>
      <c r="CA26" s="26"/>
      <c r="CB26" s="25">
        <f t="shared" si="8"/>
        <v>0</v>
      </c>
      <c r="CC26" s="25">
        <f t="shared" si="9"/>
        <v>0</v>
      </c>
      <c r="CD26" s="25">
        <f t="shared" si="10"/>
        <v>0</v>
      </c>
      <c r="CE26" s="26"/>
      <c r="CF26" s="25">
        <f t="shared" si="11"/>
        <v>0</v>
      </c>
      <c r="CG26" s="25">
        <f t="shared" si="11"/>
        <v>0</v>
      </c>
    </row>
    <row r="27" spans="1:85" s="15" customFormat="1" ht="10.5" customHeight="1" x14ac:dyDescent="0.15">
      <c r="A27" s="260" t="s">
        <v>38</v>
      </c>
      <c r="B27" s="261"/>
      <c r="C27" s="16">
        <f t="shared" si="12"/>
        <v>0</v>
      </c>
      <c r="D27" s="17"/>
      <c r="E27" s="17"/>
      <c r="F27" s="17"/>
      <c r="G27" s="17"/>
      <c r="H27" s="18"/>
      <c r="I27" s="18"/>
      <c r="J27" s="17"/>
      <c r="K27" s="17"/>
      <c r="L27" s="17"/>
      <c r="M27" s="27"/>
      <c r="N27" s="20"/>
      <c r="O27" s="20"/>
      <c r="P27" s="20"/>
      <c r="Q27" s="30"/>
      <c r="R27" s="20"/>
      <c r="S27" s="22"/>
      <c r="T27" s="15" t="str">
        <f t="shared" si="16"/>
        <v/>
      </c>
      <c r="BQ27" s="23" t="str">
        <f t="shared" si="2"/>
        <v/>
      </c>
      <c r="BR27" s="24"/>
      <c r="BS27" s="23" t="str">
        <f t="shared" si="3"/>
        <v/>
      </c>
      <c r="BT27" s="23" t="str">
        <f t="shared" si="4"/>
        <v/>
      </c>
      <c r="BU27" s="23" t="str">
        <f t="shared" si="5"/>
        <v/>
      </c>
      <c r="BV27" s="24"/>
      <c r="BW27" s="23" t="str">
        <f t="shared" si="6"/>
        <v/>
      </c>
      <c r="BX27" s="23" t="str">
        <f t="shared" si="7"/>
        <v/>
      </c>
      <c r="BZ27" s="25">
        <f t="shared" si="0"/>
        <v>0</v>
      </c>
      <c r="CA27" s="26"/>
      <c r="CB27" s="25">
        <f t="shared" si="8"/>
        <v>0</v>
      </c>
      <c r="CC27" s="25">
        <f t="shared" si="9"/>
        <v>0</v>
      </c>
      <c r="CD27" s="25">
        <f t="shared" si="10"/>
        <v>0</v>
      </c>
      <c r="CE27" s="26"/>
      <c r="CF27" s="25">
        <f t="shared" si="11"/>
        <v>0</v>
      </c>
      <c r="CG27" s="25">
        <f t="shared" si="11"/>
        <v>0</v>
      </c>
    </row>
    <row r="28" spans="1:85" s="15" customFormat="1" ht="10.5" x14ac:dyDescent="0.15">
      <c r="A28" s="260" t="s">
        <v>39</v>
      </c>
      <c r="B28" s="261"/>
      <c r="C28" s="16">
        <f t="shared" si="12"/>
        <v>0</v>
      </c>
      <c r="D28" s="17"/>
      <c r="E28" s="17"/>
      <c r="F28" s="17"/>
      <c r="G28" s="17"/>
      <c r="H28" s="18"/>
      <c r="I28" s="18"/>
      <c r="J28" s="17"/>
      <c r="K28" s="17"/>
      <c r="L28" s="17"/>
      <c r="M28" s="27"/>
      <c r="N28" s="20"/>
      <c r="O28" s="20"/>
      <c r="P28" s="20"/>
      <c r="Q28" s="30"/>
      <c r="R28" s="20"/>
      <c r="S28" s="22"/>
      <c r="T28" s="15" t="str">
        <f>BQ28&amp;BS28&amp;BT28&amp;BU28&amp;BW28&amp;BX28</f>
        <v/>
      </c>
      <c r="BQ28" s="23" t="str">
        <f t="shared" si="2"/>
        <v/>
      </c>
      <c r="BR28" s="24"/>
      <c r="BS28" s="23" t="str">
        <f t="shared" si="3"/>
        <v/>
      </c>
      <c r="BT28" s="23" t="str">
        <f t="shared" si="4"/>
        <v/>
      </c>
      <c r="BU28" s="23" t="str">
        <f t="shared" si="5"/>
        <v/>
      </c>
      <c r="BV28" s="24"/>
      <c r="BW28" s="23" t="str">
        <f t="shared" si="6"/>
        <v/>
      </c>
      <c r="BX28" s="23" t="str">
        <f t="shared" si="7"/>
        <v/>
      </c>
      <c r="BZ28" s="25">
        <f t="shared" si="0"/>
        <v>0</v>
      </c>
      <c r="CA28" s="26"/>
      <c r="CB28" s="25">
        <f t="shared" si="8"/>
        <v>0</v>
      </c>
      <c r="CC28" s="25">
        <f t="shared" si="9"/>
        <v>0</v>
      </c>
      <c r="CD28" s="25">
        <f t="shared" si="10"/>
        <v>0</v>
      </c>
      <c r="CE28" s="26"/>
      <c r="CF28" s="25">
        <f t="shared" si="11"/>
        <v>0</v>
      </c>
      <c r="CG28" s="25">
        <f t="shared" si="11"/>
        <v>0</v>
      </c>
    </row>
    <row r="29" spans="1:85" s="15" customFormat="1" ht="10.5" x14ac:dyDescent="0.15">
      <c r="A29" s="260" t="s">
        <v>40</v>
      </c>
      <c r="B29" s="261"/>
      <c r="C29" s="16">
        <f t="shared" si="12"/>
        <v>0</v>
      </c>
      <c r="D29" s="17"/>
      <c r="E29" s="17"/>
      <c r="F29" s="17"/>
      <c r="G29" s="17"/>
      <c r="H29" s="18"/>
      <c r="I29" s="18"/>
      <c r="J29" s="17"/>
      <c r="K29" s="17"/>
      <c r="L29" s="17"/>
      <c r="M29" s="29"/>
      <c r="N29" s="20"/>
      <c r="O29" s="20"/>
      <c r="P29" s="20"/>
      <c r="Q29" s="30"/>
      <c r="R29" s="20"/>
      <c r="S29" s="22"/>
      <c r="T29" s="15" t="str">
        <f>BQ29&amp;BR29&amp;BS29&amp;BT29&amp;BU29&amp;BW29&amp;BX29</f>
        <v/>
      </c>
      <c r="BQ29" s="23" t="str">
        <f t="shared" si="2"/>
        <v/>
      </c>
      <c r="BR29" s="23" t="str">
        <f t="shared" ref="BR29:BR35" si="17">IF(AND(C29&gt;0,M29="")," * No olvide digitar la variable Programa de Acompañamiento Psicosocial en APS. Si no tiene digite Cero.",IF(M29&gt;C29," * La variable Programa de Acompañamiento Psicosocial en APS no puede ser mayor al Total.",""))</f>
        <v/>
      </c>
      <c r="BS29" s="23" t="str">
        <f t="shared" si="3"/>
        <v/>
      </c>
      <c r="BT29" s="23" t="str">
        <f t="shared" si="4"/>
        <v/>
      </c>
      <c r="BU29" s="23" t="str">
        <f t="shared" si="5"/>
        <v/>
      </c>
      <c r="BV29" s="24"/>
      <c r="BW29" s="23" t="str">
        <f t="shared" si="6"/>
        <v/>
      </c>
      <c r="BX29" s="23" t="str">
        <f t="shared" si="7"/>
        <v/>
      </c>
      <c r="BZ29" s="25">
        <f t="shared" si="0"/>
        <v>0</v>
      </c>
      <c r="CA29" s="25">
        <f t="shared" ref="CA29:CA35" si="18">IF(AND(C29&gt;0,M29=""),1,IF(M29&gt;C29,1,0))</f>
        <v>0</v>
      </c>
      <c r="CB29" s="25">
        <f t="shared" si="8"/>
        <v>0</v>
      </c>
      <c r="CC29" s="25">
        <f t="shared" si="9"/>
        <v>0</v>
      </c>
      <c r="CD29" s="25">
        <f t="shared" si="10"/>
        <v>0</v>
      </c>
      <c r="CE29" s="26"/>
      <c r="CF29" s="25">
        <f t="shared" si="11"/>
        <v>0</v>
      </c>
      <c r="CG29" s="25">
        <f t="shared" si="11"/>
        <v>0</v>
      </c>
    </row>
    <row r="30" spans="1:85" s="15" customFormat="1" ht="10.5" customHeight="1" x14ac:dyDescent="0.15">
      <c r="A30" s="260" t="s">
        <v>41</v>
      </c>
      <c r="B30" s="261"/>
      <c r="C30" s="16">
        <f t="shared" si="12"/>
        <v>0</v>
      </c>
      <c r="D30" s="17"/>
      <c r="E30" s="17"/>
      <c r="F30" s="17"/>
      <c r="G30" s="17"/>
      <c r="H30" s="18"/>
      <c r="I30" s="18"/>
      <c r="J30" s="17"/>
      <c r="K30" s="17"/>
      <c r="L30" s="17"/>
      <c r="M30" s="29"/>
      <c r="N30" s="20"/>
      <c r="O30" s="20"/>
      <c r="P30" s="20"/>
      <c r="Q30" s="30"/>
      <c r="R30" s="20"/>
      <c r="S30" s="22"/>
      <c r="T30" s="15" t="str">
        <f t="shared" ref="T30:T35" si="19">BQ30&amp;BR30&amp;BS30&amp;BT30&amp;BU30&amp;BW30&amp;BX30</f>
        <v/>
      </c>
      <c r="BQ30" s="23" t="str">
        <f t="shared" si="2"/>
        <v/>
      </c>
      <c r="BR30" s="23" t="str">
        <f t="shared" si="17"/>
        <v/>
      </c>
      <c r="BS30" s="23" t="str">
        <f t="shared" si="3"/>
        <v/>
      </c>
      <c r="BT30" s="23" t="str">
        <f t="shared" si="4"/>
        <v/>
      </c>
      <c r="BU30" s="23" t="str">
        <f t="shared" si="5"/>
        <v/>
      </c>
      <c r="BV30" s="24"/>
      <c r="BW30" s="23" t="str">
        <f t="shared" si="6"/>
        <v/>
      </c>
      <c r="BX30" s="23" t="str">
        <f t="shared" si="7"/>
        <v/>
      </c>
      <c r="BZ30" s="25">
        <f t="shared" si="0"/>
        <v>0</v>
      </c>
      <c r="CA30" s="25">
        <f t="shared" si="18"/>
        <v>0</v>
      </c>
      <c r="CB30" s="25">
        <f t="shared" si="8"/>
        <v>0</v>
      </c>
      <c r="CC30" s="25">
        <f t="shared" si="9"/>
        <v>0</v>
      </c>
      <c r="CD30" s="25">
        <f t="shared" si="10"/>
        <v>0</v>
      </c>
      <c r="CE30" s="26"/>
      <c r="CF30" s="25">
        <f t="shared" si="11"/>
        <v>0</v>
      </c>
      <c r="CG30" s="25">
        <f t="shared" si="11"/>
        <v>0</v>
      </c>
    </row>
    <row r="31" spans="1:85" s="15" customFormat="1" ht="10.5" customHeight="1" x14ac:dyDescent="0.15">
      <c r="A31" s="268" t="s">
        <v>42</v>
      </c>
      <c r="B31" s="269"/>
      <c r="C31" s="16">
        <f>SUM(D31:G31)</f>
        <v>0</v>
      </c>
      <c r="D31" s="17"/>
      <c r="E31" s="17"/>
      <c r="F31" s="17"/>
      <c r="G31" s="17"/>
      <c r="H31" s="18"/>
      <c r="I31" s="18"/>
      <c r="J31" s="17"/>
      <c r="K31" s="17"/>
      <c r="L31" s="17"/>
      <c r="M31" s="29"/>
      <c r="N31" s="20"/>
      <c r="O31" s="20"/>
      <c r="P31" s="20"/>
      <c r="Q31" s="30"/>
      <c r="R31" s="20"/>
      <c r="S31" s="22"/>
      <c r="T31" s="15" t="str">
        <f t="shared" si="19"/>
        <v/>
      </c>
      <c r="BQ31" s="23" t="str">
        <f t="shared" si="2"/>
        <v/>
      </c>
      <c r="BR31" s="23" t="str">
        <f t="shared" si="17"/>
        <v/>
      </c>
      <c r="BS31" s="23" t="str">
        <f t="shared" si="3"/>
        <v/>
      </c>
      <c r="BT31" s="23" t="str">
        <f t="shared" si="4"/>
        <v/>
      </c>
      <c r="BU31" s="23" t="str">
        <f t="shared" si="5"/>
        <v/>
      </c>
      <c r="BV31" s="24"/>
      <c r="BW31" s="23" t="str">
        <f t="shared" si="6"/>
        <v/>
      </c>
      <c r="BX31" s="23" t="str">
        <f t="shared" si="7"/>
        <v/>
      </c>
      <c r="BZ31" s="25">
        <f t="shared" si="0"/>
        <v>0</v>
      </c>
      <c r="CA31" s="25">
        <f t="shared" si="18"/>
        <v>0</v>
      </c>
      <c r="CB31" s="25">
        <f t="shared" si="8"/>
        <v>0</v>
      </c>
      <c r="CC31" s="25">
        <f t="shared" si="9"/>
        <v>0</v>
      </c>
      <c r="CD31" s="25">
        <f t="shared" si="10"/>
        <v>0</v>
      </c>
      <c r="CE31" s="26"/>
      <c r="CF31" s="25">
        <f t="shared" si="11"/>
        <v>0</v>
      </c>
      <c r="CG31" s="25">
        <f t="shared" si="11"/>
        <v>0</v>
      </c>
    </row>
    <row r="32" spans="1:85" s="15" customFormat="1" ht="10.5" customHeight="1" x14ac:dyDescent="0.15">
      <c r="A32" s="268" t="s">
        <v>43</v>
      </c>
      <c r="B32" s="269"/>
      <c r="C32" s="16">
        <f>SUM(D32:G32)</f>
        <v>0</v>
      </c>
      <c r="D32" s="17"/>
      <c r="E32" s="17"/>
      <c r="F32" s="17"/>
      <c r="G32" s="17"/>
      <c r="H32" s="18"/>
      <c r="I32" s="18"/>
      <c r="J32" s="17"/>
      <c r="K32" s="17"/>
      <c r="L32" s="17"/>
      <c r="M32" s="29"/>
      <c r="N32" s="20"/>
      <c r="O32" s="20"/>
      <c r="P32" s="20"/>
      <c r="Q32" s="30"/>
      <c r="R32" s="20"/>
      <c r="S32" s="22"/>
      <c r="T32" s="15" t="str">
        <f t="shared" si="19"/>
        <v/>
      </c>
      <c r="BQ32" s="23" t="str">
        <f t="shared" si="2"/>
        <v/>
      </c>
      <c r="BR32" s="23" t="str">
        <f t="shared" si="17"/>
        <v/>
      </c>
      <c r="BS32" s="23" t="str">
        <f t="shared" si="3"/>
        <v/>
      </c>
      <c r="BT32" s="23" t="str">
        <f t="shared" si="4"/>
        <v/>
      </c>
      <c r="BU32" s="23" t="str">
        <f t="shared" si="5"/>
        <v/>
      </c>
      <c r="BV32" s="24"/>
      <c r="BW32" s="23" t="str">
        <f t="shared" si="6"/>
        <v/>
      </c>
      <c r="BX32" s="23" t="str">
        <f t="shared" si="7"/>
        <v/>
      </c>
      <c r="BZ32" s="25">
        <f t="shared" si="0"/>
        <v>0</v>
      </c>
      <c r="CA32" s="25">
        <f t="shared" si="18"/>
        <v>0</v>
      </c>
      <c r="CB32" s="25">
        <f t="shared" si="8"/>
        <v>0</v>
      </c>
      <c r="CC32" s="25">
        <f t="shared" si="9"/>
        <v>0</v>
      </c>
      <c r="CD32" s="25">
        <f t="shared" si="10"/>
        <v>0</v>
      </c>
      <c r="CE32" s="26"/>
      <c r="CF32" s="25">
        <f t="shared" si="11"/>
        <v>0</v>
      </c>
      <c r="CG32" s="25">
        <f t="shared" si="11"/>
        <v>0</v>
      </c>
    </row>
    <row r="33" spans="1:85" s="15" customFormat="1" ht="10.5" customHeight="1" x14ac:dyDescent="0.15">
      <c r="A33" s="268" t="s">
        <v>44</v>
      </c>
      <c r="B33" s="269"/>
      <c r="C33" s="16">
        <f>SUM(D33:G33)</f>
        <v>0</v>
      </c>
      <c r="D33" s="17"/>
      <c r="E33" s="17"/>
      <c r="F33" s="17"/>
      <c r="G33" s="17"/>
      <c r="H33" s="18"/>
      <c r="I33" s="18"/>
      <c r="J33" s="17"/>
      <c r="K33" s="17"/>
      <c r="L33" s="17"/>
      <c r="M33" s="29"/>
      <c r="N33" s="20"/>
      <c r="O33" s="20"/>
      <c r="P33" s="20"/>
      <c r="Q33" s="30"/>
      <c r="R33" s="20"/>
      <c r="S33" s="22"/>
      <c r="T33" s="15" t="str">
        <f>BQ33&amp;BR33&amp;BS33&amp;BT33&amp;BU33&amp;BW33&amp;BX33</f>
        <v/>
      </c>
      <c r="BQ33" s="23" t="str">
        <f t="shared" si="2"/>
        <v/>
      </c>
      <c r="BR33" s="23" t="str">
        <f t="shared" si="17"/>
        <v/>
      </c>
      <c r="BS33" s="23" t="str">
        <f t="shared" si="3"/>
        <v/>
      </c>
      <c r="BT33" s="23" t="str">
        <f t="shared" si="4"/>
        <v/>
      </c>
      <c r="BU33" s="23" t="str">
        <f t="shared" si="5"/>
        <v/>
      </c>
      <c r="BV33" s="24"/>
      <c r="BW33" s="23" t="str">
        <f t="shared" si="6"/>
        <v/>
      </c>
      <c r="BX33" s="23" t="str">
        <f t="shared" si="7"/>
        <v/>
      </c>
      <c r="BZ33" s="25">
        <f t="shared" si="0"/>
        <v>0</v>
      </c>
      <c r="CA33" s="25">
        <f t="shared" si="18"/>
        <v>0</v>
      </c>
      <c r="CB33" s="25">
        <f t="shared" si="8"/>
        <v>0</v>
      </c>
      <c r="CC33" s="25">
        <f t="shared" si="9"/>
        <v>0</v>
      </c>
      <c r="CD33" s="25">
        <f t="shared" si="10"/>
        <v>0</v>
      </c>
      <c r="CE33" s="26"/>
      <c r="CF33" s="25">
        <f t="shared" si="11"/>
        <v>0</v>
      </c>
      <c r="CG33" s="25">
        <f t="shared" si="11"/>
        <v>0</v>
      </c>
    </row>
    <row r="34" spans="1:85" s="15" customFormat="1" ht="10.5" customHeight="1" x14ac:dyDescent="0.15">
      <c r="A34" s="268" t="s">
        <v>45</v>
      </c>
      <c r="B34" s="269"/>
      <c r="C34" s="31">
        <f>SUM(D34:G34)</f>
        <v>0</v>
      </c>
      <c r="D34" s="17"/>
      <c r="E34" s="17"/>
      <c r="F34" s="17"/>
      <c r="G34" s="17"/>
      <c r="H34" s="18"/>
      <c r="I34" s="18"/>
      <c r="J34" s="17"/>
      <c r="K34" s="17"/>
      <c r="L34" s="17"/>
      <c r="M34" s="29"/>
      <c r="N34" s="32"/>
      <c r="O34" s="32"/>
      <c r="P34" s="32"/>
      <c r="Q34" s="30"/>
      <c r="R34" s="32"/>
      <c r="S34" s="33"/>
      <c r="T34" s="15" t="str">
        <f t="shared" si="19"/>
        <v/>
      </c>
      <c r="BQ34" s="23" t="str">
        <f t="shared" si="2"/>
        <v/>
      </c>
      <c r="BR34" s="23" t="str">
        <f t="shared" si="17"/>
        <v/>
      </c>
      <c r="BS34" s="23" t="str">
        <f t="shared" si="3"/>
        <v/>
      </c>
      <c r="BT34" s="23" t="str">
        <f t="shared" si="4"/>
        <v/>
      </c>
      <c r="BU34" s="23" t="str">
        <f t="shared" si="5"/>
        <v/>
      </c>
      <c r="BV34" s="24"/>
      <c r="BW34" s="23" t="str">
        <f t="shared" si="6"/>
        <v/>
      </c>
      <c r="BX34" s="23" t="str">
        <f t="shared" si="7"/>
        <v/>
      </c>
      <c r="BZ34" s="25">
        <f t="shared" si="0"/>
        <v>0</v>
      </c>
      <c r="CA34" s="25">
        <f t="shared" si="18"/>
        <v>0</v>
      </c>
      <c r="CB34" s="25">
        <f t="shared" si="8"/>
        <v>0</v>
      </c>
      <c r="CC34" s="25">
        <f t="shared" si="9"/>
        <v>0</v>
      </c>
      <c r="CD34" s="25">
        <f t="shared" si="10"/>
        <v>0</v>
      </c>
      <c r="CE34" s="26"/>
      <c r="CF34" s="25">
        <f t="shared" si="11"/>
        <v>0</v>
      </c>
      <c r="CG34" s="25">
        <f t="shared" si="11"/>
        <v>0</v>
      </c>
    </row>
    <row r="35" spans="1:85" s="15" customFormat="1" ht="10.5" x14ac:dyDescent="0.15">
      <c r="A35" s="270" t="s">
        <v>46</v>
      </c>
      <c r="B35" s="271"/>
      <c r="C35" s="34">
        <f>SUM(D35:G35)</f>
        <v>0</v>
      </c>
      <c r="D35" s="17"/>
      <c r="E35" s="17"/>
      <c r="F35" s="17"/>
      <c r="G35" s="17"/>
      <c r="H35" s="35"/>
      <c r="I35" s="35"/>
      <c r="J35" s="17"/>
      <c r="K35" s="17"/>
      <c r="L35" s="17"/>
      <c r="M35" s="36"/>
      <c r="N35" s="37"/>
      <c r="O35" s="37"/>
      <c r="P35" s="37"/>
      <c r="Q35" s="38"/>
      <c r="R35" s="37"/>
      <c r="S35" s="39"/>
      <c r="T35" s="15" t="str">
        <f t="shared" si="19"/>
        <v/>
      </c>
      <c r="BQ35" s="23" t="str">
        <f t="shared" si="2"/>
        <v/>
      </c>
      <c r="BR35" s="23" t="str">
        <f t="shared" si="17"/>
        <v/>
      </c>
      <c r="BS35" s="23" t="str">
        <f t="shared" si="3"/>
        <v/>
      </c>
      <c r="BT35" s="23" t="str">
        <f t="shared" si="4"/>
        <v/>
      </c>
      <c r="BU35" s="23" t="str">
        <f t="shared" si="5"/>
        <v/>
      </c>
      <c r="BV35" s="24"/>
      <c r="BW35" s="23" t="str">
        <f t="shared" si="6"/>
        <v/>
      </c>
      <c r="BX35" s="23" t="str">
        <f t="shared" si="7"/>
        <v/>
      </c>
      <c r="BZ35" s="25">
        <f t="shared" si="0"/>
        <v>0</v>
      </c>
      <c r="CA35" s="25">
        <f t="shared" si="18"/>
        <v>0</v>
      </c>
      <c r="CB35" s="25">
        <f t="shared" si="8"/>
        <v>0</v>
      </c>
      <c r="CC35" s="25">
        <f t="shared" si="9"/>
        <v>0</v>
      </c>
      <c r="CD35" s="25">
        <f t="shared" si="10"/>
        <v>0</v>
      </c>
      <c r="CE35" s="26"/>
      <c r="CF35" s="25">
        <f t="shared" si="11"/>
        <v>0</v>
      </c>
      <c r="CG35" s="25">
        <f t="shared" si="11"/>
        <v>0</v>
      </c>
    </row>
    <row r="36" spans="1:85" s="5" customFormat="1" ht="11.25" x14ac:dyDescent="0.15">
      <c r="A36" s="272" t="s">
        <v>47</v>
      </c>
      <c r="B36" s="272"/>
      <c r="C36" s="272"/>
      <c r="D36" s="272"/>
      <c r="E36" s="272"/>
      <c r="F36" s="272"/>
      <c r="G36" s="272"/>
      <c r="H36" s="272"/>
      <c r="I36" s="272"/>
      <c r="J36" s="272"/>
      <c r="K36" s="272"/>
      <c r="L36" s="272"/>
      <c r="M36" s="272"/>
      <c r="N36" s="272"/>
    </row>
    <row r="37" spans="1:85" s="15" customFormat="1" ht="63" x14ac:dyDescent="0.15">
      <c r="A37" s="263" t="s">
        <v>3</v>
      </c>
      <c r="B37" s="267"/>
      <c r="C37" s="40" t="s">
        <v>48</v>
      </c>
      <c r="D37" s="41" t="s">
        <v>49</v>
      </c>
      <c r="E37" s="8" t="s">
        <v>50</v>
      </c>
      <c r="F37" s="42" t="s">
        <v>51</v>
      </c>
      <c r="G37" s="11" t="s">
        <v>52</v>
      </c>
      <c r="H37" s="8" t="s">
        <v>53</v>
      </c>
      <c r="I37" s="8" t="s">
        <v>54</v>
      </c>
      <c r="J37" s="8" t="s">
        <v>55</v>
      </c>
      <c r="K37" s="13" t="s">
        <v>16</v>
      </c>
      <c r="L37" s="8" t="s">
        <v>56</v>
      </c>
      <c r="M37" s="8" t="s">
        <v>57</v>
      </c>
      <c r="N37" s="14" t="s">
        <v>58</v>
      </c>
    </row>
    <row r="38" spans="1:85" s="15" customFormat="1" ht="31.5" x14ac:dyDescent="0.15">
      <c r="A38" s="274" t="s">
        <v>59</v>
      </c>
      <c r="B38" s="43" t="s">
        <v>60</v>
      </c>
      <c r="C38" s="44"/>
      <c r="D38" s="45"/>
      <c r="E38" s="46"/>
      <c r="F38" s="47"/>
      <c r="G38" s="45"/>
      <c r="H38" s="46"/>
      <c r="I38" s="46"/>
      <c r="J38" s="46"/>
      <c r="K38" s="48"/>
      <c r="L38" s="46"/>
      <c r="M38" s="46"/>
      <c r="N38" s="49"/>
      <c r="O38" s="15" t="str">
        <f>BQ38&amp;BR38&amp;BS38&amp;BT38</f>
        <v/>
      </c>
      <c r="BQ38" s="23" t="str">
        <f>IF(AND(SUM($C38:$F38)&gt;0,K38="")," * No olvide digitar la variable Migrantes. Digite Cero si no tiene.",IF(K38&gt;SUM($C38:$F38)," * La variable Migrantes no puede ser mayor a la suma de las variables de Visitas.",""))</f>
        <v/>
      </c>
      <c r="BR38" s="23" t="str">
        <f>IF(AND(SUM($C38:$F38)&gt;0,L38="")," * No olvide digitar la variable Pueblos originarios. Digite Cero si no tiene.",IF(L38&gt;SUM($C38:$F38)," * La variable Pueblos originarios no puede ser mayor a la suma de las variables de Visitas.",""))</f>
        <v/>
      </c>
      <c r="BS38" s="23" t="str">
        <f>IF(AND(SUM($C38:$F38)&gt;0,M38="")," * No olvide digitar la variable Población en ECICEP. Digite Cero si no tiene.",IF(M38&gt;SUM($C38:$F38)," * La variable Población en ECICEP no puede ser mayor a la suma de las variables de Visitas.",""))</f>
        <v/>
      </c>
      <c r="BT38" s="23" t="str">
        <f>IF(AND(SUM($C38:$F38)&gt;0,N38="")," * No olvide digitar la variable Población ELEAM o institucionalizada. Digite Cero si no tiene.",IF(N38&gt;SUM($C38:$F38)," * La variable Población ELEAM o institucionalizada no puede ser mayor a la suma de las variables de Visitas.",""))</f>
        <v/>
      </c>
      <c r="BZ38" s="25">
        <f>IF(AND(SUM($C38:$F38)&gt;0,K38=""),1,IF(K38&gt;SUM($C38:$F38),1,0))</f>
        <v>0</v>
      </c>
      <c r="CA38" s="25">
        <f>IF(AND(SUM($C38:$F38)&gt;0,L38=""),1,IF(L38&gt;SUM($C38:$F38),1,0))</f>
        <v>0</v>
      </c>
      <c r="CB38" s="25">
        <f>IF(AND(SUM($C38:$F38)&gt;0,M38=""),1,IF(M38&gt;SUM($C38:$F38),1,0))</f>
        <v>0</v>
      </c>
      <c r="CC38" s="25">
        <f>IF(AND(SUM($C38:$F38)&gt;0,N38=""),1,IF(N38&gt;SUM($C38:$F38),1,0))</f>
        <v>0</v>
      </c>
    </row>
    <row r="39" spans="1:85" s="15" customFormat="1" ht="42" x14ac:dyDescent="0.15">
      <c r="A39" s="275"/>
      <c r="B39" s="50" t="s">
        <v>61</v>
      </c>
      <c r="C39" s="51"/>
      <c r="D39" s="52"/>
      <c r="E39" s="17"/>
      <c r="F39" s="53"/>
      <c r="G39" s="52"/>
      <c r="H39" s="54"/>
      <c r="I39" s="54"/>
      <c r="J39" s="54"/>
      <c r="K39" s="55"/>
      <c r="L39" s="17"/>
      <c r="M39" s="17"/>
      <c r="N39" s="56"/>
      <c r="O39" s="15" t="str">
        <f t="shared" ref="O39:O46" si="20">BQ39&amp;BR39&amp;BS39&amp;BT39</f>
        <v/>
      </c>
      <c r="BQ39" s="23" t="str">
        <f t="shared" ref="BQ39:BQ40" si="21">IF(AND(SUM($C39:$F39)&gt;0,K39="")," * No olvide digitar la variable Migrantes. Digite Cero si no tiene.",IF(K39&gt;SUM($C39:$F39)," * La variable Migrantes no puede ser mayor a la suma de las variables de Visitas.",""))</f>
        <v/>
      </c>
      <c r="BR39" s="23" t="str">
        <f t="shared" ref="BR39:BR40" si="22">IF(AND(SUM($C39:$F39)&gt;0,L39="")," * No olvide digitar la variable Pueblos originarios. Digite Cero si no tiene.",IF(L39&gt;SUM($C39:$F39)," * La variable Pueblos originarios no puede ser mayor a la suma de las variables de Visitas.",""))</f>
        <v/>
      </c>
      <c r="BS39" s="23" t="str">
        <f t="shared" ref="BS39:BS40" si="23">IF(AND(SUM($C39:$F39)&gt;0,M39="")," * No olvide digitar la variable Población en ECICEP. Digite Cero si no tiene.",IF(M39&gt;SUM($C39:$F39)," * La variable Población en ECICEP no puede ser mayor a la suma de las variables de Visitas.",""))</f>
        <v/>
      </c>
      <c r="BT39" s="23" t="str">
        <f t="shared" ref="BT39:BT40" si="24">IF(AND(SUM($C39:$F39)&gt;0,N39="")," * No olvide digitar la variable Población ELEAM o institucionalizada. Digite Cero si no tiene.",IF(N39&gt;SUM($C39:$F39)," * La variable Población ELEAM o institucionalizada no puede ser mayor a la suma de las variables de Visitas.",""))</f>
        <v/>
      </c>
      <c r="BZ39" s="25">
        <f t="shared" ref="BZ39:BZ40" si="25">IF(AND(SUM($C39:$F39)&gt;0,K39=""),1,IF(K39&gt;SUM($C39:$F39),1,0))</f>
        <v>0</v>
      </c>
      <c r="CA39" s="25">
        <f t="shared" ref="CA39:CC40" si="26">IF(AND(SUM($C39:$F39)&gt;0,L39=""),1,IF(L39&gt;SUM($C39:$F39),1,0))</f>
        <v>0</v>
      </c>
      <c r="CB39" s="25">
        <f t="shared" si="26"/>
        <v>0</v>
      </c>
      <c r="CC39" s="25">
        <f t="shared" si="26"/>
        <v>0</v>
      </c>
    </row>
    <row r="40" spans="1:85" s="15" customFormat="1" ht="42" x14ac:dyDescent="0.15">
      <c r="A40" s="276"/>
      <c r="B40" s="57" t="s">
        <v>62</v>
      </c>
      <c r="C40" s="58"/>
      <c r="D40" s="59"/>
      <c r="E40" s="60"/>
      <c r="F40" s="61"/>
      <c r="G40" s="59"/>
      <c r="H40" s="62"/>
      <c r="I40" s="62"/>
      <c r="J40" s="62"/>
      <c r="K40" s="63"/>
      <c r="L40" s="60"/>
      <c r="M40" s="60"/>
      <c r="N40" s="64"/>
      <c r="O40" s="15" t="str">
        <f t="shared" si="20"/>
        <v/>
      </c>
      <c r="BQ40" s="23" t="str">
        <f t="shared" si="21"/>
        <v/>
      </c>
      <c r="BR40" s="23" t="str">
        <f t="shared" si="22"/>
        <v/>
      </c>
      <c r="BS40" s="23" t="str">
        <f t="shared" si="23"/>
        <v/>
      </c>
      <c r="BT40" s="23" t="str">
        <f t="shared" si="24"/>
        <v/>
      </c>
      <c r="BZ40" s="25">
        <f t="shared" si="25"/>
        <v>0</v>
      </c>
      <c r="CA40" s="25">
        <f t="shared" si="26"/>
        <v>0</v>
      </c>
      <c r="CB40" s="25">
        <f t="shared" si="26"/>
        <v>0</v>
      </c>
      <c r="CC40" s="25">
        <f t="shared" si="26"/>
        <v>0</v>
      </c>
    </row>
    <row r="41" spans="1:85" s="15" customFormat="1" ht="10.5" x14ac:dyDescent="0.15">
      <c r="A41" s="277" t="s">
        <v>4</v>
      </c>
      <c r="B41" s="278"/>
      <c r="C41" s="65">
        <f>SUM(C38:C40)</f>
        <v>0</v>
      </c>
      <c r="D41" s="66">
        <f t="shared" ref="D41:N41" si="27">SUM(D38:D40)</f>
        <v>0</v>
      </c>
      <c r="E41" s="67">
        <f t="shared" si="27"/>
        <v>0</v>
      </c>
      <c r="F41" s="68">
        <f t="shared" si="27"/>
        <v>0</v>
      </c>
      <c r="G41" s="66">
        <f t="shared" si="27"/>
        <v>0</v>
      </c>
      <c r="H41" s="67">
        <f t="shared" si="27"/>
        <v>0</v>
      </c>
      <c r="I41" s="67">
        <f t="shared" si="27"/>
        <v>0</v>
      </c>
      <c r="J41" s="69">
        <f t="shared" si="27"/>
        <v>0</v>
      </c>
      <c r="K41" s="70">
        <f t="shared" si="27"/>
        <v>0</v>
      </c>
      <c r="L41" s="71">
        <f t="shared" si="27"/>
        <v>0</v>
      </c>
      <c r="M41" s="71">
        <f t="shared" si="27"/>
        <v>0</v>
      </c>
      <c r="N41" s="72">
        <f t="shared" si="27"/>
        <v>0</v>
      </c>
    </row>
    <row r="42" spans="1:85" s="15" customFormat="1" ht="10.5" customHeight="1" x14ac:dyDescent="0.15">
      <c r="A42" s="274" t="s">
        <v>63</v>
      </c>
      <c r="B42" s="73" t="s">
        <v>64</v>
      </c>
      <c r="C42" s="74"/>
      <c r="D42" s="74"/>
      <c r="E42" s="75"/>
      <c r="F42" s="76"/>
      <c r="G42" s="77"/>
      <c r="H42" s="78"/>
      <c r="I42" s="75"/>
      <c r="J42" s="78"/>
      <c r="K42" s="79"/>
      <c r="L42" s="78"/>
      <c r="M42" s="78"/>
      <c r="N42" s="80"/>
      <c r="O42" s="15" t="str">
        <f>BQ42&amp;BR42&amp;BS42</f>
        <v/>
      </c>
      <c r="BQ42" s="23" t="str">
        <f>IF(AND(SUM($C42:$F42)&gt;0,K42="")," * No olvide digitar la variable Migrantes. Digite Cero si no tiene.",IF(K42&gt;SUM($C42:$F42)," * La variable Migrantes no puede ser mayor a la suma de las variables de Visitas.",""))</f>
        <v/>
      </c>
      <c r="BR42" s="23" t="str">
        <f>IF(AND(SUM($C42:$F42)&gt;0,L42="")," * No olvide digitar la variable Pueblos originarios. Digite Cero si no tiene.",IF(L42&gt;SUM($C42:$F42)," * La variable Pueblos originarios no puede ser mayor a la suma de las variables de Visitas.",""))</f>
        <v/>
      </c>
      <c r="BS42" s="23" t="str">
        <f>IF(AND(SUM($C42:$F42)&gt;0,M42="")," * No olvide digitar la variable Población en ECICEP. Digite Cero si no tiene.",IF(M42&gt;SUM($C42:$F42)," * La variable Población en ECICEP no puede ser mayor a la suma de las variables de Visitas.",""))</f>
        <v/>
      </c>
      <c r="BT42" s="24"/>
      <c r="BZ42" s="25">
        <f>IF(AND(SUM($C42:$F42)&gt;0,K42=""),1,IF(K42&gt;SUM($C42:$F42),1,0))</f>
        <v>0</v>
      </c>
      <c r="CA42" s="25">
        <f t="shared" ref="CA42:CB46" si="28">IF(AND(SUM($C42:$F42)&gt;0,L42=""),1,IF(L42&gt;SUM($C42:$F42),1,0))</f>
        <v>0</v>
      </c>
      <c r="CB42" s="25">
        <f t="shared" si="28"/>
        <v>0</v>
      </c>
      <c r="CC42" s="26"/>
    </row>
    <row r="43" spans="1:85" s="15" customFormat="1" ht="10.5" x14ac:dyDescent="0.15">
      <c r="A43" s="275"/>
      <c r="B43" s="81" t="s">
        <v>65</v>
      </c>
      <c r="C43" s="82"/>
      <c r="D43" s="83"/>
      <c r="E43" s="17"/>
      <c r="F43" s="53"/>
      <c r="G43" s="84"/>
      <c r="H43" s="17"/>
      <c r="I43" s="17"/>
      <c r="J43" s="85"/>
      <c r="K43" s="86"/>
      <c r="L43" s="17"/>
      <c r="M43" s="17"/>
      <c r="N43" s="87"/>
      <c r="O43" s="15" t="str">
        <f t="shared" ref="O43:O45" si="29">BQ43&amp;BR43&amp;BS43</f>
        <v/>
      </c>
      <c r="BQ43" s="23" t="str">
        <f t="shared" ref="BQ43:BQ46" si="30">IF(AND(SUM($C43:$F43)&gt;0,K43="")," * No olvide digitar la variable Migrantes. Digite Cero si no tiene.",IF(K43&gt;SUM($C43:$F43)," * La variable Migrantes no puede ser mayor a la suma de las variables de Visitas.",""))</f>
        <v/>
      </c>
      <c r="BR43" s="23" t="str">
        <f t="shared" ref="BR43:BR46" si="31">IF(AND(SUM($C43:$F43)&gt;0,L43="")," * No olvide digitar la variable Pueblos originarios. Digite Cero si no tiene.",IF(L43&gt;SUM($C43:$F43)," * La variable Pueblos originarios no puede ser mayor a la suma de las variables de Visitas.",""))</f>
        <v/>
      </c>
      <c r="BS43" s="23" t="str">
        <f t="shared" ref="BS43:BS46" si="32">IF(AND(SUM($C43:$F43)&gt;0,M43="")," * No olvide digitar la variable Población en ECICEP. Digite Cero si no tiene.",IF(M43&gt;SUM($C43:$F43)," * La variable Población en ECICEP no puede ser mayor a la suma de las variables de Visitas.",""))</f>
        <v/>
      </c>
      <c r="BT43" s="24"/>
      <c r="BZ43" s="25">
        <f t="shared" ref="BZ43:BZ46" si="33">IF(AND(SUM($C43:$F43)&gt;0,K43=""),1,IF(K43&gt;SUM($C43:$F43),1,0))</f>
        <v>0</v>
      </c>
      <c r="CA43" s="25">
        <f t="shared" si="28"/>
        <v>0</v>
      </c>
      <c r="CB43" s="25">
        <f t="shared" si="28"/>
        <v>0</v>
      </c>
      <c r="CC43" s="26"/>
    </row>
    <row r="44" spans="1:85" s="15" customFormat="1" ht="10.5" x14ac:dyDescent="0.15">
      <c r="A44" s="275"/>
      <c r="B44" s="88" t="s">
        <v>66</v>
      </c>
      <c r="C44" s="51"/>
      <c r="D44" s="83"/>
      <c r="E44" s="78"/>
      <c r="F44" s="89"/>
      <c r="G44" s="84"/>
      <c r="H44" s="17"/>
      <c r="I44" s="78"/>
      <c r="J44" s="90"/>
      <c r="K44" s="91"/>
      <c r="L44" s="17"/>
      <c r="M44" s="78"/>
      <c r="N44" s="87"/>
      <c r="O44" s="15" t="str">
        <f t="shared" si="29"/>
        <v/>
      </c>
      <c r="BQ44" s="23" t="str">
        <f t="shared" si="30"/>
        <v/>
      </c>
      <c r="BR44" s="23" t="str">
        <f t="shared" si="31"/>
        <v/>
      </c>
      <c r="BS44" s="23" t="str">
        <f t="shared" si="32"/>
        <v/>
      </c>
      <c r="BT44" s="24"/>
      <c r="BZ44" s="25">
        <f t="shared" si="33"/>
        <v>0</v>
      </c>
      <c r="CA44" s="25">
        <f t="shared" si="28"/>
        <v>0</v>
      </c>
      <c r="CB44" s="25">
        <f t="shared" si="28"/>
        <v>0</v>
      </c>
      <c r="CC44" s="26"/>
    </row>
    <row r="45" spans="1:85" s="15" customFormat="1" ht="10.5" x14ac:dyDescent="0.15">
      <c r="A45" s="275"/>
      <c r="B45" s="92" t="s">
        <v>67</v>
      </c>
      <c r="C45" s="74"/>
      <c r="D45" s="83"/>
      <c r="E45" s="17"/>
      <c r="F45" s="53"/>
      <c r="G45" s="52"/>
      <c r="H45" s="17"/>
      <c r="I45" s="17"/>
      <c r="J45" s="90"/>
      <c r="K45" s="86"/>
      <c r="L45" s="17"/>
      <c r="M45" s="17"/>
      <c r="N45" s="80"/>
      <c r="O45" s="15" t="str">
        <f t="shared" si="29"/>
        <v/>
      </c>
      <c r="BQ45" s="23" t="str">
        <f t="shared" si="30"/>
        <v/>
      </c>
      <c r="BR45" s="23" t="str">
        <f t="shared" si="31"/>
        <v/>
      </c>
      <c r="BS45" s="23" t="str">
        <f t="shared" si="32"/>
        <v/>
      </c>
      <c r="BT45" s="24"/>
      <c r="BZ45" s="25">
        <f t="shared" si="33"/>
        <v>0</v>
      </c>
      <c r="CA45" s="25">
        <f t="shared" si="28"/>
        <v>0</v>
      </c>
      <c r="CB45" s="25">
        <f t="shared" si="28"/>
        <v>0</v>
      </c>
      <c r="CC45" s="26"/>
    </row>
    <row r="46" spans="1:85" s="15" customFormat="1" ht="10.5" x14ac:dyDescent="0.15">
      <c r="A46" s="275"/>
      <c r="B46" s="93" t="s">
        <v>68</v>
      </c>
      <c r="C46" s="94"/>
      <c r="D46" s="95"/>
      <c r="E46" s="60"/>
      <c r="F46" s="61"/>
      <c r="G46" s="96"/>
      <c r="H46" s="60"/>
      <c r="I46" s="60"/>
      <c r="J46" s="97"/>
      <c r="K46" s="98"/>
      <c r="L46" s="60"/>
      <c r="M46" s="62"/>
      <c r="N46" s="99"/>
      <c r="O46" s="15" t="str">
        <f t="shared" si="20"/>
        <v/>
      </c>
      <c r="BQ46" s="23" t="str">
        <f t="shared" si="30"/>
        <v/>
      </c>
      <c r="BR46" s="23" t="str">
        <f t="shared" si="31"/>
        <v/>
      </c>
      <c r="BS46" s="23" t="str">
        <f t="shared" si="32"/>
        <v/>
      </c>
      <c r="BT46" s="23" t="str">
        <f>IF(AND(SUM($C46:$F46)&gt;0,N46="")," * No olvide digitar la variable Población ELEAM o institucionalizada. Digite Cero si no tiene.",IF(N46&gt;SUM($C46:$F46)," * La variable Población ELEAM o institucionalizada no puede ser mayor a la suma de las variables de Visitas.",""))</f>
        <v/>
      </c>
      <c r="BZ46" s="25">
        <f t="shared" si="33"/>
        <v>0</v>
      </c>
      <c r="CA46" s="25">
        <f t="shared" si="28"/>
        <v>0</v>
      </c>
      <c r="CB46" s="25">
        <f t="shared" si="28"/>
        <v>0</v>
      </c>
      <c r="CC46" s="25">
        <f>IF(AND(SUM($C46:$F46)&gt;0,N46=""),1,IF(N46&gt;SUM($C46:$F46),1,0))</f>
        <v>0</v>
      </c>
    </row>
    <row r="47" spans="1:85" s="15" customFormat="1" ht="10.5" x14ac:dyDescent="0.15">
      <c r="A47" s="277" t="s">
        <v>4</v>
      </c>
      <c r="B47" s="278"/>
      <c r="C47" s="100">
        <f>SUM(C42:C46)</f>
        <v>0</v>
      </c>
      <c r="D47" s="101">
        <f>SUM(D42:D46)</f>
        <v>0</v>
      </c>
      <c r="E47" s="102">
        <f t="shared" ref="E47:N47" si="34">SUM(E42:E46)</f>
        <v>0</v>
      </c>
      <c r="F47" s="103">
        <f t="shared" si="34"/>
        <v>0</v>
      </c>
      <c r="G47" s="101">
        <f t="shared" si="34"/>
        <v>0</v>
      </c>
      <c r="H47" s="102">
        <f t="shared" si="34"/>
        <v>0</v>
      </c>
      <c r="I47" s="102">
        <f t="shared" si="34"/>
        <v>0</v>
      </c>
      <c r="J47" s="104">
        <f t="shared" si="34"/>
        <v>0</v>
      </c>
      <c r="K47" s="105">
        <f t="shared" si="34"/>
        <v>0</v>
      </c>
      <c r="L47" s="106">
        <f t="shared" si="34"/>
        <v>0</v>
      </c>
      <c r="M47" s="106">
        <f t="shared" si="34"/>
        <v>0</v>
      </c>
      <c r="N47" s="107">
        <f t="shared" si="34"/>
        <v>0</v>
      </c>
    </row>
    <row r="48" spans="1:85" s="5" customFormat="1" ht="11.25" x14ac:dyDescent="0.15">
      <c r="A48" s="108" t="s">
        <v>69</v>
      </c>
    </row>
    <row r="49" spans="1:82" s="15" customFormat="1" ht="52.5" x14ac:dyDescent="0.15">
      <c r="A49" s="263" t="s">
        <v>3</v>
      </c>
      <c r="B49" s="267"/>
      <c r="C49" s="109" t="s">
        <v>4</v>
      </c>
      <c r="D49" s="109" t="s">
        <v>5</v>
      </c>
      <c r="E49" s="110" t="s">
        <v>70</v>
      </c>
      <c r="F49" s="8" t="s">
        <v>71</v>
      </c>
      <c r="G49" s="40" t="s">
        <v>8</v>
      </c>
      <c r="H49" s="111" t="s">
        <v>9</v>
      </c>
      <c r="I49" s="112" t="s">
        <v>10</v>
      </c>
      <c r="J49" s="14" t="s">
        <v>15</v>
      </c>
      <c r="K49" s="14" t="s">
        <v>16</v>
      </c>
      <c r="L49" s="14" t="s">
        <v>72</v>
      </c>
      <c r="M49" s="14" t="s">
        <v>73</v>
      </c>
    </row>
    <row r="50" spans="1:82" s="15" customFormat="1" ht="10.5" x14ac:dyDescent="0.15">
      <c r="A50" s="265" t="s">
        <v>74</v>
      </c>
      <c r="B50" s="266"/>
      <c r="C50" s="113">
        <f>SUM(D50:F50)</f>
        <v>0</v>
      </c>
      <c r="D50" s="114"/>
      <c r="E50" s="115"/>
      <c r="F50" s="115"/>
      <c r="G50" s="116"/>
      <c r="H50" s="117"/>
      <c r="I50" s="118"/>
      <c r="J50" s="119"/>
      <c r="K50" s="119"/>
      <c r="L50" s="119"/>
      <c r="M50" s="119"/>
      <c r="N50" s="15" t="str">
        <f>BQ50&amp;BR50&amp;BS50&amp;BT50&amp;BU50</f>
        <v/>
      </c>
      <c r="BQ50" s="23" t="str">
        <f>IF(AND(C50&gt;0,J50="")," * No olvide digitar la variable Pueblos Originarios. Digite Cero si no tiene.",IF(J50&gt;C50," * La variable Pueblos Originarios No puede ser mayor al Total.",""))</f>
        <v/>
      </c>
      <c r="BR50" s="23" t="str">
        <f>IF(AND(C50&gt;0,K50="")," * No olvide digitar la variable Migrantes. Digite Cero si no tiene.",IF(K50&gt;C50," * La variable Migrantes No puede ser mayor al Total.",""))</f>
        <v/>
      </c>
      <c r="BS50" s="23" t="str">
        <f>IF(AND(C50&gt;0,L50="")," * No olvide digitar la variable Niños, niñas, adolescentes y jóvenes SENAME. Digite Cero si no tiene.",IF(L50&gt;C50," * La variable Niños, niñas, adolescentes y jóvenes SENAME No puede ser mayor al Total.",""))</f>
        <v/>
      </c>
      <c r="BT50" s="23" t="str">
        <f>IF(AND(C50&gt;0,M50="")," * No olvide digitar la variable Niños, niñas, adolescentes y jóvenes Mejor Niñez. Digite Cero si no tiene.",IF(M50&gt;C50," * La variable Niños, niñas, adolescentes y jóvenes Mejor Niñez No puede ser mayor al Total.",""))</f>
        <v/>
      </c>
      <c r="BZ50" s="25">
        <f t="shared" ref="BZ50:BZ58" si="35">IF(AND(C50&gt;0,J50=""),1,IF(J50&gt;C50,1,0))</f>
        <v>0</v>
      </c>
      <c r="CA50" s="25">
        <f t="shared" ref="CA50:CA58" si="36">IF(AND(C50&gt;0,K50=""),1,IF(K50&gt;C50,1,0))</f>
        <v>0</v>
      </c>
      <c r="CB50" s="25">
        <f t="shared" ref="CB50:CB58" si="37">IF(AND(C50&gt;0,L50=""),1,IF(L50&gt;C50,1,0))</f>
        <v>0</v>
      </c>
      <c r="CC50" s="25">
        <f t="shared" ref="CC50:CC58" si="38">IF(AND(C50&gt;0,M50=""),1,IF(M50&gt;C50,1,0))</f>
        <v>0</v>
      </c>
    </row>
    <row r="51" spans="1:82" s="15" customFormat="1" ht="10.5" x14ac:dyDescent="0.15">
      <c r="A51" s="260" t="s">
        <v>75</v>
      </c>
      <c r="B51" s="261"/>
      <c r="C51" s="120">
        <f t="shared" ref="C51:C56" si="39">SUM(D51:F51)</f>
        <v>0</v>
      </c>
      <c r="D51" s="121"/>
      <c r="E51" s="122"/>
      <c r="F51" s="122"/>
      <c r="G51" s="123"/>
      <c r="H51" s="117"/>
      <c r="I51" s="118"/>
      <c r="J51" s="119"/>
      <c r="K51" s="119"/>
      <c r="L51" s="119"/>
      <c r="M51" s="119"/>
      <c r="N51" s="15" t="str">
        <f t="shared" ref="N51:N58" si="40">BQ51&amp;BR51&amp;BS51&amp;BT51&amp;BU51</f>
        <v/>
      </c>
      <c r="BQ51" s="23" t="str">
        <f t="shared" ref="BQ51:BQ58" si="41">IF(AND(C51&gt;0,J51="")," * No olvide digitar la variable Pueblos Originarios. Digite Cero si no tiene.",IF(J51&gt;C51," * La variable Pueblos Originarios No puede ser mayor al Total.",""))</f>
        <v/>
      </c>
      <c r="BR51" s="23" t="str">
        <f t="shared" ref="BR51:BR58" si="42">IF(AND(C51&gt;0,K51="")," * No olvide digitar la variable Migrantes. Digite Cero si no tiene.",IF(K51&gt;C51," * La variable Migrantes No puede ser mayor al Total.",""))</f>
        <v/>
      </c>
      <c r="BS51" s="23" t="str">
        <f t="shared" ref="BS51:BS58" si="43">IF(AND(C51&gt;0,L51="")," * No olvide digitar la variable Niños, niñas, adolescentes y jóvenes SENAME. Digite Cero si no tiene.",IF(L51&gt;C51," * La variable Niños, niñas, adolescentes y jóvenes SENAME No puede ser mayor al Total.",""))</f>
        <v/>
      </c>
      <c r="BT51" s="23" t="str">
        <f t="shared" ref="BT51:BT58" si="44">IF(AND(C51&gt;0,M51="")," * No olvide digitar la variable Niños, niñas, adolescentes y jóvenes Mejor Niñez. Digite Cero si no tiene.",IF(M51&gt;C51," * La variable Niños, niñas, adolescentes y jóvenes Mejor Niñez No puede ser mayor al Total.",""))</f>
        <v/>
      </c>
      <c r="BZ51" s="25">
        <f t="shared" si="35"/>
        <v>0</v>
      </c>
      <c r="CA51" s="25">
        <f t="shared" si="36"/>
        <v>0</v>
      </c>
      <c r="CB51" s="25">
        <f t="shared" si="37"/>
        <v>0</v>
      </c>
      <c r="CC51" s="25">
        <f t="shared" si="38"/>
        <v>0</v>
      </c>
    </row>
    <row r="52" spans="1:82" s="15" customFormat="1" ht="10.5" x14ac:dyDescent="0.15">
      <c r="A52" s="260" t="s">
        <v>76</v>
      </c>
      <c r="B52" s="261"/>
      <c r="C52" s="16">
        <f t="shared" si="39"/>
        <v>0</v>
      </c>
      <c r="D52" s="121"/>
      <c r="E52" s="122"/>
      <c r="F52" s="122"/>
      <c r="G52" s="123"/>
      <c r="H52" s="117"/>
      <c r="I52" s="118"/>
      <c r="J52" s="119"/>
      <c r="K52" s="119"/>
      <c r="L52" s="119"/>
      <c r="M52" s="119"/>
      <c r="N52" s="15" t="str">
        <f t="shared" si="40"/>
        <v/>
      </c>
      <c r="BQ52" s="23" t="str">
        <f t="shared" si="41"/>
        <v/>
      </c>
      <c r="BR52" s="23" t="str">
        <f t="shared" si="42"/>
        <v/>
      </c>
      <c r="BS52" s="23" t="str">
        <f t="shared" si="43"/>
        <v/>
      </c>
      <c r="BT52" s="23" t="str">
        <f t="shared" si="44"/>
        <v/>
      </c>
      <c r="BZ52" s="25">
        <f t="shared" si="35"/>
        <v>0</v>
      </c>
      <c r="CA52" s="25">
        <f t="shared" si="36"/>
        <v>0</v>
      </c>
      <c r="CB52" s="25">
        <f t="shared" si="37"/>
        <v>0</v>
      </c>
      <c r="CC52" s="25">
        <f t="shared" si="38"/>
        <v>0</v>
      </c>
    </row>
    <row r="53" spans="1:82" s="15" customFormat="1" ht="10.5" x14ac:dyDescent="0.15">
      <c r="A53" s="279" t="s">
        <v>77</v>
      </c>
      <c r="B53" s="280"/>
      <c r="C53" s="16">
        <f t="shared" si="39"/>
        <v>0</v>
      </c>
      <c r="D53" s="121"/>
      <c r="E53" s="124"/>
      <c r="F53" s="122"/>
      <c r="G53" s="125"/>
      <c r="H53" s="126"/>
      <c r="I53" s="127"/>
      <c r="J53" s="99"/>
      <c r="K53" s="99"/>
      <c r="L53" s="99"/>
      <c r="M53" s="99"/>
      <c r="N53" s="15" t="str">
        <f t="shared" si="40"/>
        <v/>
      </c>
      <c r="BQ53" s="23" t="str">
        <f t="shared" si="41"/>
        <v/>
      </c>
      <c r="BR53" s="23" t="str">
        <f t="shared" si="42"/>
        <v/>
      </c>
      <c r="BS53" s="23" t="str">
        <f t="shared" si="43"/>
        <v/>
      </c>
      <c r="BT53" s="23" t="str">
        <f t="shared" si="44"/>
        <v/>
      </c>
      <c r="BZ53" s="25">
        <f t="shared" si="35"/>
        <v>0</v>
      </c>
      <c r="CA53" s="25">
        <f t="shared" si="36"/>
        <v>0</v>
      </c>
      <c r="CB53" s="25">
        <f t="shared" si="37"/>
        <v>0</v>
      </c>
      <c r="CC53" s="25">
        <f t="shared" si="38"/>
        <v>0</v>
      </c>
    </row>
    <row r="54" spans="1:82" s="15" customFormat="1" ht="10.5" x14ac:dyDescent="0.15">
      <c r="A54" s="281" t="s">
        <v>78</v>
      </c>
      <c r="B54" s="128" t="s">
        <v>79</v>
      </c>
      <c r="C54" s="129">
        <f t="shared" si="39"/>
        <v>66</v>
      </c>
      <c r="D54" s="114">
        <v>53</v>
      </c>
      <c r="E54" s="115">
        <v>5</v>
      </c>
      <c r="F54" s="115">
        <v>8</v>
      </c>
      <c r="G54" s="116"/>
      <c r="H54" s="130">
        <v>0</v>
      </c>
      <c r="I54" s="131">
        <v>0</v>
      </c>
      <c r="J54" s="132">
        <v>0</v>
      </c>
      <c r="K54" s="132">
        <v>0</v>
      </c>
      <c r="L54" s="132">
        <v>0</v>
      </c>
      <c r="M54" s="132">
        <v>0</v>
      </c>
      <c r="N54" s="15" t="str">
        <f t="shared" si="40"/>
        <v/>
      </c>
      <c r="BQ54" s="23" t="str">
        <f t="shared" si="41"/>
        <v/>
      </c>
      <c r="BR54" s="23" t="str">
        <f t="shared" si="42"/>
        <v/>
      </c>
      <c r="BS54" s="23" t="str">
        <f t="shared" si="43"/>
        <v/>
      </c>
      <c r="BT54" s="23" t="str">
        <f t="shared" si="44"/>
        <v/>
      </c>
      <c r="BZ54" s="25">
        <f t="shared" si="35"/>
        <v>0</v>
      </c>
      <c r="CA54" s="25">
        <f t="shared" si="36"/>
        <v>0</v>
      </c>
      <c r="CB54" s="25">
        <f t="shared" si="37"/>
        <v>0</v>
      </c>
      <c r="CC54" s="25">
        <f t="shared" si="38"/>
        <v>0</v>
      </c>
    </row>
    <row r="55" spans="1:82" s="15" customFormat="1" ht="10.5" x14ac:dyDescent="0.15">
      <c r="A55" s="282"/>
      <c r="B55" s="133" t="s">
        <v>80</v>
      </c>
      <c r="C55" s="16">
        <f t="shared" si="39"/>
        <v>0</v>
      </c>
      <c r="D55" s="121"/>
      <c r="E55" s="122"/>
      <c r="F55" s="122"/>
      <c r="G55" s="123"/>
      <c r="H55" s="130"/>
      <c r="I55" s="131"/>
      <c r="J55" s="132"/>
      <c r="K55" s="132"/>
      <c r="L55" s="132"/>
      <c r="M55" s="132"/>
      <c r="N55" s="15" t="str">
        <f t="shared" si="40"/>
        <v/>
      </c>
      <c r="BQ55" s="23" t="str">
        <f t="shared" si="41"/>
        <v/>
      </c>
      <c r="BR55" s="23" t="str">
        <f t="shared" si="42"/>
        <v/>
      </c>
      <c r="BS55" s="23" t="str">
        <f t="shared" si="43"/>
        <v/>
      </c>
      <c r="BT55" s="23" t="str">
        <f t="shared" si="44"/>
        <v/>
      </c>
      <c r="BZ55" s="25">
        <f t="shared" si="35"/>
        <v>0</v>
      </c>
      <c r="CA55" s="25">
        <f t="shared" si="36"/>
        <v>0</v>
      </c>
      <c r="CB55" s="25">
        <f t="shared" si="37"/>
        <v>0</v>
      </c>
      <c r="CC55" s="25">
        <f t="shared" si="38"/>
        <v>0</v>
      </c>
    </row>
    <row r="56" spans="1:82" s="15" customFormat="1" ht="10.5" x14ac:dyDescent="0.15">
      <c r="A56" s="283"/>
      <c r="B56" s="134" t="s">
        <v>81</v>
      </c>
      <c r="C56" s="34">
        <f t="shared" si="39"/>
        <v>0</v>
      </c>
      <c r="D56" s="135"/>
      <c r="E56" s="136"/>
      <c r="F56" s="136"/>
      <c r="G56" s="137"/>
      <c r="H56" s="117"/>
      <c r="I56" s="118"/>
      <c r="J56" s="119"/>
      <c r="K56" s="119"/>
      <c r="L56" s="119"/>
      <c r="M56" s="119"/>
      <c r="N56" s="15" t="str">
        <f t="shared" si="40"/>
        <v/>
      </c>
      <c r="BQ56" s="23" t="str">
        <f t="shared" si="41"/>
        <v/>
      </c>
      <c r="BR56" s="23" t="str">
        <f t="shared" si="42"/>
        <v/>
      </c>
      <c r="BS56" s="23" t="str">
        <f t="shared" si="43"/>
        <v/>
      </c>
      <c r="BT56" s="23" t="str">
        <f t="shared" si="44"/>
        <v/>
      </c>
      <c r="BZ56" s="25">
        <f t="shared" si="35"/>
        <v>0</v>
      </c>
      <c r="CA56" s="25">
        <f t="shared" si="36"/>
        <v>0</v>
      </c>
      <c r="CB56" s="25">
        <f t="shared" si="37"/>
        <v>0</v>
      </c>
      <c r="CC56" s="25">
        <f t="shared" si="38"/>
        <v>0</v>
      </c>
    </row>
    <row r="57" spans="1:82" s="15" customFormat="1" ht="10.5" x14ac:dyDescent="0.15">
      <c r="A57" s="265" t="s">
        <v>82</v>
      </c>
      <c r="B57" s="266"/>
      <c r="C57" s="129">
        <f>SUM(D57:G57)</f>
        <v>0</v>
      </c>
      <c r="D57" s="114"/>
      <c r="E57" s="115"/>
      <c r="F57" s="115"/>
      <c r="G57" s="138"/>
      <c r="H57" s="139"/>
      <c r="I57" s="140"/>
      <c r="J57" s="141"/>
      <c r="K57" s="141"/>
      <c r="L57" s="141"/>
      <c r="M57" s="141"/>
      <c r="N57" s="15" t="str">
        <f t="shared" si="40"/>
        <v/>
      </c>
      <c r="BQ57" s="23" t="str">
        <f t="shared" si="41"/>
        <v/>
      </c>
      <c r="BR57" s="23" t="str">
        <f t="shared" si="42"/>
        <v/>
      </c>
      <c r="BS57" s="23" t="str">
        <f t="shared" si="43"/>
        <v/>
      </c>
      <c r="BT57" s="23" t="str">
        <f t="shared" si="44"/>
        <v/>
      </c>
      <c r="BZ57" s="25">
        <f t="shared" si="35"/>
        <v>0</v>
      </c>
      <c r="CA57" s="25">
        <f t="shared" si="36"/>
        <v>0</v>
      </c>
      <c r="CB57" s="25">
        <f t="shared" si="37"/>
        <v>0</v>
      </c>
      <c r="CC57" s="25">
        <f t="shared" si="38"/>
        <v>0</v>
      </c>
    </row>
    <row r="58" spans="1:82" s="15" customFormat="1" ht="10.5" x14ac:dyDescent="0.15">
      <c r="A58" s="273" t="s">
        <v>83</v>
      </c>
      <c r="B58" s="271"/>
      <c r="C58" s="34">
        <f>SUM(D58:G58)</f>
        <v>43</v>
      </c>
      <c r="D58" s="135">
        <v>1</v>
      </c>
      <c r="E58" s="136">
        <v>42</v>
      </c>
      <c r="F58" s="136"/>
      <c r="G58" s="142"/>
      <c r="H58" s="126">
        <v>0</v>
      </c>
      <c r="I58" s="127">
        <v>0</v>
      </c>
      <c r="J58" s="99">
        <v>0</v>
      </c>
      <c r="K58" s="99">
        <v>0</v>
      </c>
      <c r="L58" s="99">
        <v>0</v>
      </c>
      <c r="M58" s="99">
        <v>0</v>
      </c>
      <c r="N58" s="15" t="str">
        <f t="shared" si="40"/>
        <v/>
      </c>
      <c r="BQ58" s="23" t="str">
        <f t="shared" si="41"/>
        <v/>
      </c>
      <c r="BR58" s="23" t="str">
        <f t="shared" si="42"/>
        <v/>
      </c>
      <c r="BS58" s="23" t="str">
        <f t="shared" si="43"/>
        <v/>
      </c>
      <c r="BT58" s="23" t="str">
        <f t="shared" si="44"/>
        <v/>
      </c>
      <c r="BZ58" s="25">
        <f t="shared" si="35"/>
        <v>0</v>
      </c>
      <c r="CA58" s="25">
        <f t="shared" si="36"/>
        <v>0</v>
      </c>
      <c r="CB58" s="25">
        <f t="shared" si="37"/>
        <v>0</v>
      </c>
      <c r="CC58" s="25">
        <f t="shared" si="38"/>
        <v>0</v>
      </c>
    </row>
    <row r="59" spans="1:82" s="15" customFormat="1" ht="10.5" x14ac:dyDescent="0.15">
      <c r="A59" s="277" t="s">
        <v>4</v>
      </c>
      <c r="B59" s="278"/>
      <c r="C59" s="65">
        <f>SUM(C54:C58)+C50</f>
        <v>109</v>
      </c>
      <c r="D59" s="143">
        <f t="shared" ref="D59:M59" si="45">SUM(D54:D58)+D50</f>
        <v>54</v>
      </c>
      <c r="E59" s="67">
        <f t="shared" si="45"/>
        <v>47</v>
      </c>
      <c r="F59" s="67">
        <f t="shared" si="45"/>
        <v>8</v>
      </c>
      <c r="G59" s="67">
        <f t="shared" si="45"/>
        <v>0</v>
      </c>
      <c r="H59" s="144">
        <f t="shared" si="45"/>
        <v>0</v>
      </c>
      <c r="I59" s="66">
        <f t="shared" si="45"/>
        <v>0</v>
      </c>
      <c r="J59" s="144">
        <f t="shared" si="45"/>
        <v>0</v>
      </c>
      <c r="K59" s="65">
        <f t="shared" si="45"/>
        <v>0</v>
      </c>
      <c r="L59" s="65">
        <f t="shared" si="45"/>
        <v>0</v>
      </c>
      <c r="M59" s="65">
        <f t="shared" si="45"/>
        <v>0</v>
      </c>
    </row>
    <row r="60" spans="1:82" s="145" customFormat="1" ht="10.5" x14ac:dyDescent="0.15">
      <c r="A60" s="145" t="s">
        <v>84</v>
      </c>
    </row>
    <row r="61" spans="1:82" s="5" customFormat="1" ht="11.25" x14ac:dyDescent="0.15">
      <c r="A61" s="3" t="s">
        <v>85</v>
      </c>
    </row>
    <row r="62" spans="1:82" s="5" customFormat="1" ht="11.25" customHeight="1" x14ac:dyDescent="0.15">
      <c r="A62" s="287" t="s">
        <v>86</v>
      </c>
      <c r="B62" s="289"/>
      <c r="C62" s="291" t="s">
        <v>87</v>
      </c>
      <c r="D62" s="291"/>
      <c r="E62" s="291"/>
      <c r="F62" s="291"/>
      <c r="G62" s="291"/>
      <c r="H62" s="291"/>
      <c r="I62" s="291"/>
      <c r="J62" s="291"/>
      <c r="K62" s="291"/>
      <c r="L62" s="291"/>
      <c r="M62" s="291"/>
      <c r="N62" s="291"/>
      <c r="O62" s="291"/>
      <c r="P62" s="292"/>
      <c r="Q62" s="297" t="s">
        <v>15</v>
      </c>
      <c r="R62" s="293" t="s">
        <v>16</v>
      </c>
      <c r="S62" s="293" t="s">
        <v>57</v>
      </c>
      <c r="T62" s="293" t="s">
        <v>88</v>
      </c>
      <c r="U62" s="295" t="s">
        <v>89</v>
      </c>
    </row>
    <row r="63" spans="1:82" s="15" customFormat="1" ht="21" x14ac:dyDescent="0.15">
      <c r="A63" s="288"/>
      <c r="B63" s="290"/>
      <c r="C63" s="14" t="s">
        <v>90</v>
      </c>
      <c r="D63" s="6" t="s">
        <v>4</v>
      </c>
      <c r="E63" s="41" t="s">
        <v>91</v>
      </c>
      <c r="F63" s="8" t="s">
        <v>92</v>
      </c>
      <c r="G63" s="8" t="s">
        <v>93</v>
      </c>
      <c r="H63" s="8" t="s">
        <v>94</v>
      </c>
      <c r="I63" s="8" t="s">
        <v>95</v>
      </c>
      <c r="J63" s="8" t="s">
        <v>96</v>
      </c>
      <c r="K63" s="8" t="s">
        <v>97</v>
      </c>
      <c r="L63" s="8" t="s">
        <v>98</v>
      </c>
      <c r="M63" s="8" t="s">
        <v>99</v>
      </c>
      <c r="N63" s="8" t="s">
        <v>100</v>
      </c>
      <c r="O63" s="8" t="s">
        <v>101</v>
      </c>
      <c r="P63" s="146" t="s">
        <v>102</v>
      </c>
      <c r="Q63" s="298"/>
      <c r="R63" s="294"/>
      <c r="S63" s="294"/>
      <c r="T63" s="294"/>
      <c r="U63" s="296"/>
    </row>
    <row r="64" spans="1:82" s="15" customFormat="1" ht="10.5" x14ac:dyDescent="0.15">
      <c r="A64" s="265" t="s">
        <v>103</v>
      </c>
      <c r="B64" s="266"/>
      <c r="C64" s="147"/>
      <c r="D64" s="148">
        <f t="shared" ref="D64:D69" si="46">SUM(E64:P64)</f>
        <v>0</v>
      </c>
      <c r="E64" s="114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38"/>
      <c r="Q64" s="48"/>
      <c r="R64" s="46"/>
      <c r="S64" s="46"/>
      <c r="T64" s="46"/>
      <c r="U64" s="49"/>
      <c r="V64" s="15" t="str">
        <f>BQ64&amp;BR64&amp;BS64&amp;BT64&amp;BU64</f>
        <v/>
      </c>
      <c r="BQ64" s="23" t="str">
        <f>IF(AND($D64&gt;0,Q64="")," * No olvide digitar la variable Pueblos originarios. Digite Cero si no tiene.",IF(Q64&gt;$D64," * La variable Pueblos originarios No puede ser mayor al Total.",""))</f>
        <v/>
      </c>
      <c r="BR64" s="23" t="str">
        <f>IF(AND($D64&gt;0,R64="")," * No olvide digitar la variable Migrantes. Digite Cero si no tiene.",IF(R64&gt;$D64," * La variable Migrantes No puede ser mayor al Total.",""))</f>
        <v/>
      </c>
      <c r="BS64" s="23" t="str">
        <f>IF(AND($D64&gt;0,S64="")," * No olvide digitar la variable Población en ECICEP. Digite Cero si no tiene.",IF(S64&gt;$D64," * La variable Población en ECICEP No puede ser mayor al Total.",""))</f>
        <v/>
      </c>
      <c r="BT64" s="23" t="str">
        <f>IF(AND($D64&gt;0,T64="")," * No olvide digitar la variable Población ELEAM o Institucionalizada. Digite Cero si no tiene.",IF(T64&gt;$D64," * La variable Población ELEAM o Institucionalizada No puede ser mayor al Total.",""))</f>
        <v/>
      </c>
      <c r="BU64" s="23" t="str">
        <f>IF(AND($D64&gt;0,U64="")," * No olvide digitar la variable Atención nutricional a personas con NED. Digite Cero si no tiene.",IF(U64&gt;$D64," * La variable Atención nutricional a personas con NED No puede ser mayor al Total.",""))</f>
        <v/>
      </c>
      <c r="BZ64" s="25">
        <f>IF(AND($D64&gt;0,Q64=""),1,IF(Q64&gt;$D64,1,0))</f>
        <v>0</v>
      </c>
      <c r="CA64" s="25">
        <f>IF(AND($D64&gt;0,R64=""),1,IF(R64&gt;$D64,1,0))</f>
        <v>0</v>
      </c>
      <c r="CB64" s="25">
        <f>IF(AND($D64&gt;0,S64=""),1,IF(S64&gt;$D64,1,0))</f>
        <v>0</v>
      </c>
      <c r="CC64" s="25">
        <f>IF(AND($D64&gt;0,T64=""),1,IF(T64&gt;$D64,1,0))</f>
        <v>0</v>
      </c>
      <c r="CD64" s="25">
        <f>IF(AND($D64&gt;0,U64=""),1,IF(U64&gt;$D64,1,0))</f>
        <v>0</v>
      </c>
    </row>
    <row r="65" spans="1:82" s="15" customFormat="1" ht="10.5" x14ac:dyDescent="0.15">
      <c r="A65" s="279" t="s">
        <v>104</v>
      </c>
      <c r="B65" s="280"/>
      <c r="C65" s="149"/>
      <c r="D65" s="150">
        <f t="shared" si="46"/>
        <v>0</v>
      </c>
      <c r="E65" s="135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42"/>
      <c r="Q65" s="63"/>
      <c r="R65" s="62"/>
      <c r="S65" s="62"/>
      <c r="T65" s="62"/>
      <c r="U65" s="151"/>
      <c r="V65" s="15" t="str">
        <f>BQ65&amp;BR65</f>
        <v/>
      </c>
      <c r="BQ65" s="23" t="str">
        <f>IF(AND(D65&gt;0,Q65="")," * No olvide digitar la variable Pueblos originarios. Digite Cero si no tiene.",IF(Q65&gt;D65," * La variable Pueblos originarios No puede ser mayor al Total.",""))</f>
        <v/>
      </c>
      <c r="BR65" s="23" t="str">
        <f>IF(AND(D65&gt;0,R65="")," * No olvide digitar la variable Migrantes. Digite Cero si no tiene.",IF(R65&gt;D65," * La variable Migrantes No puede ser mayor al Total.",""))</f>
        <v/>
      </c>
      <c r="BS65" s="23" t="str">
        <f t="shared" ref="BS65:BS69" si="47">IF(AND($D65&gt;0,S65="")," * No olvide digitar la variable Población en ECICEP. Digite Cero si no tiene.",IF(S65&gt;$D65," * La variable Población en ECICEP No puede ser mayor al Total.",""))</f>
        <v/>
      </c>
      <c r="BT65" s="23" t="str">
        <f t="shared" ref="BT65:BT69" si="48">IF(AND($D65&gt;0,T65="")," * No olvide digitar la variable Población ELEAM o Institucionalizada. Digite Cero si no tiene.",IF(T65&gt;$D65," * La variable Población ELEAM o Institucionalizada No puede ser mayor al Total.",""))</f>
        <v/>
      </c>
      <c r="BU65" s="23" t="str">
        <f t="shared" ref="BU65:BU69" si="49">IF(AND($D65&gt;0,U65="")," * No olvide digitar la variable Atención nutricional a personas con NED. Digite Cero si no tiene.",IF(U65&gt;$D65," * La variable Atención nutricional a personas con NED No puede ser mayor al Total.",""))</f>
        <v/>
      </c>
      <c r="BZ65" s="25">
        <f>IF(AND(D65&gt;0,Q65=""),1,IF(Q65&gt;D65,1,0))</f>
        <v>0</v>
      </c>
      <c r="CA65" s="25">
        <f>IF(AND(D65&gt;0,R65=""),1,IF(R65&gt;D65,1,0))</f>
        <v>0</v>
      </c>
      <c r="CB65" s="25">
        <f t="shared" ref="CB65:CD69" si="50">IF(AND($D65&gt;0,S65=""),1,IF(S65&gt;$D65,1,0))</f>
        <v>0</v>
      </c>
      <c r="CC65" s="25">
        <f t="shared" si="50"/>
        <v>0</v>
      </c>
      <c r="CD65" s="25">
        <f t="shared" si="50"/>
        <v>0</v>
      </c>
    </row>
    <row r="66" spans="1:82" s="15" customFormat="1" ht="10.5" x14ac:dyDescent="0.15">
      <c r="A66" s="274" t="s">
        <v>105</v>
      </c>
      <c r="B66" s="43" t="s">
        <v>106</v>
      </c>
      <c r="C66" s="147"/>
      <c r="D66" s="148">
        <f t="shared" si="46"/>
        <v>0</v>
      </c>
      <c r="E66" s="152"/>
      <c r="F66" s="153"/>
      <c r="G66" s="153"/>
      <c r="H66" s="153"/>
      <c r="I66" s="153"/>
      <c r="J66" s="153"/>
      <c r="K66" s="153"/>
      <c r="L66" s="153"/>
      <c r="M66" s="153"/>
      <c r="N66" s="153"/>
      <c r="O66" s="153"/>
      <c r="P66" s="154"/>
      <c r="Q66" s="79"/>
      <c r="R66" s="75"/>
      <c r="S66" s="75"/>
      <c r="T66" s="75"/>
      <c r="U66" s="155"/>
      <c r="V66" s="15" t="str">
        <f>BQ66&amp;BR66</f>
        <v/>
      </c>
      <c r="BQ66" s="23" t="str">
        <f>IF(AND(D66&gt;0,Q66="")," * No olvide digitar la variable Pueblos originarios. Digite Cero si no tiene.",IF(Q66&gt;D66," * La variable Pueblos originarios No puede ser mayor al Total.",""))</f>
        <v/>
      </c>
      <c r="BR66" s="23" t="str">
        <f>IF(AND(D66&gt;0,R66="")," * No olvide digitar la variable Migrantes. Digite Cero si no tiene.",IF(R66&gt;D66," * La variable Migrantes No puede ser mayor al Total.",""))</f>
        <v/>
      </c>
      <c r="BS66" s="23" t="str">
        <f t="shared" si="47"/>
        <v/>
      </c>
      <c r="BT66" s="23" t="str">
        <f t="shared" si="48"/>
        <v/>
      </c>
      <c r="BU66" s="23" t="str">
        <f t="shared" si="49"/>
        <v/>
      </c>
      <c r="BZ66" s="25">
        <f>IF(AND(D66&gt;0,Q66=""),1,IF(Q66&gt;D66,1,0))</f>
        <v>0</v>
      </c>
      <c r="CA66" s="25">
        <f>IF(AND(D66&gt;0,R66=""),1,IF(R66&gt;D66,1,0))</f>
        <v>0</v>
      </c>
      <c r="CB66" s="25">
        <f t="shared" si="50"/>
        <v>0</v>
      </c>
      <c r="CC66" s="25">
        <f t="shared" si="50"/>
        <v>0</v>
      </c>
      <c r="CD66" s="25">
        <f t="shared" si="50"/>
        <v>0</v>
      </c>
    </row>
    <row r="67" spans="1:82" s="15" customFormat="1" ht="10.5" x14ac:dyDescent="0.15">
      <c r="A67" s="275"/>
      <c r="B67" s="134" t="s">
        <v>107</v>
      </c>
      <c r="C67" s="156"/>
      <c r="D67" s="157">
        <f t="shared" si="46"/>
        <v>0</v>
      </c>
      <c r="E67" s="135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42"/>
      <c r="Q67" s="63"/>
      <c r="R67" s="62"/>
      <c r="S67" s="62"/>
      <c r="T67" s="62"/>
      <c r="U67" s="151"/>
      <c r="V67" s="15" t="str">
        <f>BQ67&amp;BR67</f>
        <v/>
      </c>
      <c r="BQ67" s="23" t="str">
        <f>IF(AND(D67&gt;0,Q67="")," * No olvide digitar la variable Pueblos originarios. Digite Cero si no tiene.",IF(Q67&gt;D67," * La variable Pueblos originarios No puede ser mayor al Total.",""))</f>
        <v/>
      </c>
      <c r="BR67" s="23" t="str">
        <f>IF(AND(D67&gt;0,R67="")," * No olvide digitar la variable Migrantes. Digite Cero si no tiene.",IF(R67&gt;D67," * La variable Migrantes No puede ser mayor al Total.",""))</f>
        <v/>
      </c>
      <c r="BS67" s="23" t="str">
        <f t="shared" si="47"/>
        <v/>
      </c>
      <c r="BT67" s="23" t="str">
        <f t="shared" si="48"/>
        <v/>
      </c>
      <c r="BU67" s="23" t="str">
        <f t="shared" si="49"/>
        <v/>
      </c>
      <c r="BZ67" s="25">
        <f>IF(AND(D67&gt;0,Q67=""),1,IF(Q67&gt;D67,1,0))</f>
        <v>0</v>
      </c>
      <c r="CA67" s="25">
        <f>IF(AND(D67&gt;0,R67=""),1,IF(R67&gt;D67,1,0))</f>
        <v>0</v>
      </c>
      <c r="CB67" s="25">
        <f t="shared" si="50"/>
        <v>0</v>
      </c>
      <c r="CC67" s="25">
        <f t="shared" si="50"/>
        <v>0</v>
      </c>
      <c r="CD67" s="25">
        <f t="shared" si="50"/>
        <v>0</v>
      </c>
    </row>
    <row r="68" spans="1:82" s="15" customFormat="1" ht="10.5" x14ac:dyDescent="0.15">
      <c r="A68" s="275"/>
      <c r="B68" s="158" t="s">
        <v>108</v>
      </c>
      <c r="C68" s="159"/>
      <c r="D68" s="160">
        <f t="shared" si="46"/>
        <v>0</v>
      </c>
      <c r="E68" s="152"/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154"/>
      <c r="Q68" s="79"/>
      <c r="R68" s="75"/>
      <c r="S68" s="75"/>
      <c r="T68" s="75"/>
      <c r="U68" s="155"/>
      <c r="V68" s="15" t="str">
        <f>BQ68&amp;BR68</f>
        <v/>
      </c>
      <c r="BQ68" s="23" t="str">
        <f>IF(AND(D68&gt;0,Q68="")," * No olvide digitar la variable Pueblos originarios. Digite Cero si no tiene.",IF(Q68&gt;D68," * La variable Pueblos originarios No puede ser mayor al Total.",""))</f>
        <v/>
      </c>
      <c r="BR68" s="23" t="str">
        <f>IF(AND(D68&gt;0,R68="")," * No olvide digitar la variable Migrantes. Digite Cero si no tiene.",IF(R68&gt;D68," * La variable Migrantes No puede ser mayor al Total.",""))</f>
        <v/>
      </c>
      <c r="BS68" s="23" t="str">
        <f t="shared" si="47"/>
        <v/>
      </c>
      <c r="BT68" s="23" t="str">
        <f t="shared" si="48"/>
        <v/>
      </c>
      <c r="BU68" s="23" t="str">
        <f t="shared" si="49"/>
        <v/>
      </c>
      <c r="BZ68" s="25">
        <f>IF(AND(D68&gt;0,Q68=""),1,IF(Q68&gt;D68,1,0))</f>
        <v>0</v>
      </c>
      <c r="CA68" s="25">
        <f>IF(AND(D68&gt;0,R68=""),1,IF(R68&gt;D68,1,0))</f>
        <v>0</v>
      </c>
      <c r="CB68" s="25">
        <f t="shared" si="50"/>
        <v>0</v>
      </c>
      <c r="CC68" s="25">
        <f t="shared" si="50"/>
        <v>0</v>
      </c>
      <c r="CD68" s="25">
        <f t="shared" si="50"/>
        <v>0</v>
      </c>
    </row>
    <row r="69" spans="1:82" s="15" customFormat="1" ht="10.5" x14ac:dyDescent="0.15">
      <c r="A69" s="276"/>
      <c r="B69" s="161" t="s">
        <v>109</v>
      </c>
      <c r="C69" s="162"/>
      <c r="D69" s="150">
        <f t="shared" si="46"/>
        <v>0</v>
      </c>
      <c r="E69" s="163"/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5"/>
      <c r="Q69" s="98"/>
      <c r="R69" s="60"/>
      <c r="S69" s="60"/>
      <c r="T69" s="60"/>
      <c r="U69" s="64"/>
      <c r="V69" s="15" t="str">
        <f>BQ69&amp;BR69</f>
        <v/>
      </c>
      <c r="BQ69" s="23" t="str">
        <f>IF(AND(D69&gt;0,Q69="")," * No olvide digitar la variable Pueblos originarios. Digite Cero si no tiene.",IF(Q69&gt;D69," * La variable Pueblos originarios No puede ser mayor al Total.",""))</f>
        <v/>
      </c>
      <c r="BR69" s="23" t="str">
        <f>IF(AND(D69&gt;0,R69="")," * No olvide digitar la variable Migrantes. Digite Cero si no tiene.",IF(R69&gt;D69," * La variable Migrantes No puede ser mayor al Total.",""))</f>
        <v/>
      </c>
      <c r="BS69" s="23" t="str">
        <f t="shared" si="47"/>
        <v/>
      </c>
      <c r="BT69" s="23" t="str">
        <f t="shared" si="48"/>
        <v/>
      </c>
      <c r="BU69" s="23" t="str">
        <f t="shared" si="49"/>
        <v/>
      </c>
      <c r="BZ69" s="25">
        <f>IF(AND(D69&gt;0,Q69=""),1,IF(Q69&gt;D69,1,0))</f>
        <v>0</v>
      </c>
      <c r="CA69" s="25">
        <f>IF(AND(D69&gt;0,R69=""),1,IF(R69&gt;D69,1,0))</f>
        <v>0</v>
      </c>
      <c r="CB69" s="25">
        <f t="shared" si="50"/>
        <v>0</v>
      </c>
      <c r="CC69" s="25">
        <f t="shared" si="50"/>
        <v>0</v>
      </c>
      <c r="CD69" s="25">
        <f t="shared" si="50"/>
        <v>0</v>
      </c>
    </row>
    <row r="70" spans="1:82" s="5" customFormat="1" ht="11.25" x14ac:dyDescent="0.15">
      <c r="A70" s="166" t="s">
        <v>110</v>
      </c>
    </row>
    <row r="71" spans="1:82" s="15" customFormat="1" ht="10.5" x14ac:dyDescent="0.15">
      <c r="A71" s="287" t="s">
        <v>111</v>
      </c>
      <c r="B71" s="289"/>
      <c r="C71" s="308" t="s">
        <v>112</v>
      </c>
      <c r="D71" s="308"/>
      <c r="E71" s="308"/>
      <c r="F71" s="308"/>
      <c r="G71" s="309"/>
      <c r="H71" s="284" t="s">
        <v>113</v>
      </c>
      <c r="I71" s="285"/>
    </row>
    <row r="72" spans="1:82" s="15" customFormat="1" ht="10.5" customHeight="1" x14ac:dyDescent="0.15">
      <c r="A72" s="306"/>
      <c r="B72" s="307"/>
      <c r="C72" s="287" t="s">
        <v>4</v>
      </c>
      <c r="D72" s="263" t="s">
        <v>114</v>
      </c>
      <c r="E72" s="264"/>
      <c r="F72" s="267"/>
      <c r="G72" s="299" t="s">
        <v>115</v>
      </c>
      <c r="H72" s="286"/>
      <c r="I72" s="285"/>
    </row>
    <row r="73" spans="1:82" s="15" customFormat="1" ht="21" x14ac:dyDescent="0.15">
      <c r="A73" s="288"/>
      <c r="B73" s="290"/>
      <c r="C73" s="288"/>
      <c r="D73" s="41" t="s">
        <v>116</v>
      </c>
      <c r="E73" s="8" t="s">
        <v>117</v>
      </c>
      <c r="F73" s="42" t="s">
        <v>102</v>
      </c>
      <c r="G73" s="300"/>
      <c r="H73" s="14" t="s">
        <v>118</v>
      </c>
      <c r="I73" s="6" t="s">
        <v>115</v>
      </c>
    </row>
    <row r="74" spans="1:82" s="15" customFormat="1" ht="10.5" x14ac:dyDescent="0.15">
      <c r="A74" s="301" t="s">
        <v>119</v>
      </c>
      <c r="B74" s="302"/>
      <c r="C74" s="113">
        <f t="shared" ref="C74:C81" si="51">SUM(D74:F74)+H74</f>
        <v>0</v>
      </c>
      <c r="D74" s="167"/>
      <c r="E74" s="168"/>
      <c r="F74" s="169"/>
      <c r="G74" s="170"/>
      <c r="H74" s="171"/>
      <c r="I74" s="172"/>
    </row>
    <row r="75" spans="1:82" s="15" customFormat="1" ht="10.5" x14ac:dyDescent="0.15">
      <c r="A75" s="303" t="s">
        <v>120</v>
      </c>
      <c r="B75" s="304"/>
      <c r="C75" s="120">
        <f t="shared" si="51"/>
        <v>0</v>
      </c>
      <c r="D75" s="173"/>
      <c r="E75" s="20"/>
      <c r="F75" s="174"/>
      <c r="G75" s="175"/>
      <c r="H75" s="176"/>
      <c r="I75" s="177"/>
    </row>
    <row r="76" spans="1:82" s="15" customFormat="1" ht="10.5" x14ac:dyDescent="0.15">
      <c r="A76" s="303" t="s">
        <v>121</v>
      </c>
      <c r="B76" s="304"/>
      <c r="C76" s="120">
        <f t="shared" si="51"/>
        <v>0</v>
      </c>
      <c r="D76" s="173"/>
      <c r="E76" s="20"/>
      <c r="F76" s="174"/>
      <c r="G76" s="175"/>
      <c r="H76" s="176"/>
      <c r="I76" s="177"/>
    </row>
    <row r="77" spans="1:82" s="15" customFormat="1" ht="10.5" x14ac:dyDescent="0.15">
      <c r="A77" s="305" t="s">
        <v>65</v>
      </c>
      <c r="B77" s="304"/>
      <c r="C77" s="120">
        <f t="shared" si="51"/>
        <v>0</v>
      </c>
      <c r="D77" s="173"/>
      <c r="E77" s="20"/>
      <c r="F77" s="174"/>
      <c r="G77" s="175"/>
      <c r="H77" s="176"/>
      <c r="I77" s="177"/>
    </row>
    <row r="78" spans="1:82" s="15" customFormat="1" ht="10.5" x14ac:dyDescent="0.15">
      <c r="A78" s="305" t="s">
        <v>66</v>
      </c>
      <c r="B78" s="304"/>
      <c r="C78" s="120">
        <f t="shared" si="51"/>
        <v>0</v>
      </c>
      <c r="D78" s="173"/>
      <c r="E78" s="20"/>
      <c r="F78" s="174"/>
      <c r="G78" s="175"/>
      <c r="H78" s="176"/>
      <c r="I78" s="177"/>
    </row>
    <row r="79" spans="1:82" s="15" customFormat="1" ht="10.5" x14ac:dyDescent="0.15">
      <c r="A79" s="303" t="s">
        <v>122</v>
      </c>
      <c r="B79" s="304"/>
      <c r="C79" s="120">
        <f t="shared" si="51"/>
        <v>0</v>
      </c>
      <c r="D79" s="173"/>
      <c r="E79" s="20"/>
      <c r="F79" s="174"/>
      <c r="G79" s="175"/>
      <c r="H79" s="176"/>
      <c r="I79" s="177"/>
    </row>
    <row r="80" spans="1:82" s="15" customFormat="1" ht="10.5" x14ac:dyDescent="0.15">
      <c r="A80" s="303" t="s">
        <v>123</v>
      </c>
      <c r="B80" s="304"/>
      <c r="C80" s="120">
        <f t="shared" si="51"/>
        <v>0</v>
      </c>
      <c r="D80" s="173"/>
      <c r="E80" s="20"/>
      <c r="F80" s="174"/>
      <c r="G80" s="175"/>
      <c r="H80" s="176"/>
      <c r="I80" s="177"/>
    </row>
    <row r="81" spans="1:78" s="15" customFormat="1" ht="10.5" x14ac:dyDescent="0.15">
      <c r="A81" s="310" t="s">
        <v>68</v>
      </c>
      <c r="B81" s="311"/>
      <c r="C81" s="178">
        <f t="shared" si="51"/>
        <v>0</v>
      </c>
      <c r="D81" s="179"/>
      <c r="E81" s="37"/>
      <c r="F81" s="180"/>
      <c r="G81" s="181"/>
      <c r="H81" s="182"/>
      <c r="I81" s="183"/>
    </row>
    <row r="82" spans="1:78" s="15" customFormat="1" ht="10.5" x14ac:dyDescent="0.15">
      <c r="A82" s="1" t="s">
        <v>124</v>
      </c>
    </row>
    <row r="83" spans="1:78" s="5" customFormat="1" ht="11.25" x14ac:dyDescent="0.15">
      <c r="A83" s="3" t="s">
        <v>125</v>
      </c>
    </row>
    <row r="84" spans="1:78" s="15" customFormat="1" ht="10.5" x14ac:dyDescent="0.15">
      <c r="A84" s="312" t="s">
        <v>126</v>
      </c>
      <c r="B84" s="312" t="s">
        <v>127</v>
      </c>
      <c r="C84" s="263" t="s">
        <v>128</v>
      </c>
      <c r="D84" s="264"/>
      <c r="E84" s="264"/>
      <c r="F84" s="264"/>
      <c r="G84" s="267"/>
    </row>
    <row r="85" spans="1:78" s="15" customFormat="1" ht="10.5" x14ac:dyDescent="0.15">
      <c r="A85" s="313"/>
      <c r="B85" s="313"/>
      <c r="C85" s="41" t="s">
        <v>129</v>
      </c>
      <c r="D85" s="11" t="s">
        <v>121</v>
      </c>
      <c r="E85" s="8" t="s">
        <v>130</v>
      </c>
      <c r="F85" s="8" t="s">
        <v>66</v>
      </c>
      <c r="G85" s="42" t="s">
        <v>122</v>
      </c>
    </row>
    <row r="86" spans="1:78" s="15" customFormat="1" ht="10.5" x14ac:dyDescent="0.15">
      <c r="A86" s="184" t="s">
        <v>131</v>
      </c>
      <c r="B86" s="185">
        <f>SUM(C86:G86)</f>
        <v>0</v>
      </c>
      <c r="C86" s="167"/>
      <c r="D86" s="186"/>
      <c r="E86" s="186"/>
      <c r="F86" s="186"/>
      <c r="G86" s="187"/>
    </row>
    <row r="87" spans="1:78" s="15" customFormat="1" ht="10.5" x14ac:dyDescent="0.15">
      <c r="A87" s="188" t="s">
        <v>80</v>
      </c>
      <c r="B87" s="189">
        <f>SUM(C87:G87)</f>
        <v>0</v>
      </c>
      <c r="C87" s="179"/>
      <c r="D87" s="190"/>
      <c r="E87" s="190"/>
      <c r="F87" s="190"/>
      <c r="G87" s="39"/>
    </row>
    <row r="88" spans="1:78" s="191" customFormat="1" ht="12" x14ac:dyDescent="0.2">
      <c r="A88" s="3" t="s">
        <v>132</v>
      </c>
    </row>
    <row r="89" spans="1:78" s="15" customFormat="1" ht="21" x14ac:dyDescent="0.15">
      <c r="A89" s="192" t="s">
        <v>133</v>
      </c>
      <c r="B89" s="193" t="s">
        <v>134</v>
      </c>
      <c r="C89" s="193" t="s">
        <v>135</v>
      </c>
    </row>
    <row r="90" spans="1:78" s="15" customFormat="1" ht="10.5" x14ac:dyDescent="0.15">
      <c r="A90" s="194" t="s">
        <v>131</v>
      </c>
      <c r="B90" s="195"/>
      <c r="C90" s="195"/>
    </row>
    <row r="91" spans="1:78" s="5" customFormat="1" ht="11.25" x14ac:dyDescent="0.15">
      <c r="A91" s="3" t="s">
        <v>136</v>
      </c>
    </row>
    <row r="92" spans="1:78" s="15" customFormat="1" ht="10.5" x14ac:dyDescent="0.15">
      <c r="A92" s="316" t="s">
        <v>137</v>
      </c>
      <c r="B92" s="316" t="s">
        <v>4</v>
      </c>
      <c r="C92" s="317" t="s">
        <v>138</v>
      </c>
      <c r="D92" s="318"/>
      <c r="E92" s="318"/>
      <c r="F92" s="318"/>
      <c r="G92" s="318"/>
      <c r="H92" s="318"/>
      <c r="I92" s="318"/>
      <c r="J92" s="318"/>
      <c r="K92" s="318"/>
      <c r="L92" s="318"/>
      <c r="M92" s="318"/>
      <c r="N92" s="318"/>
      <c r="O92" s="318"/>
      <c r="P92" s="318"/>
      <c r="Q92" s="318"/>
      <c r="R92" s="318"/>
      <c r="S92" s="318"/>
      <c r="T92" s="319" t="s">
        <v>139</v>
      </c>
      <c r="U92" s="320"/>
    </row>
    <row r="93" spans="1:78" s="15" customFormat="1" ht="10.5" x14ac:dyDescent="0.15">
      <c r="A93" s="316"/>
      <c r="B93" s="316"/>
      <c r="C93" s="323" t="s">
        <v>111</v>
      </c>
      <c r="D93" s="324"/>
      <c r="E93" s="324"/>
      <c r="F93" s="324"/>
      <c r="G93" s="324"/>
      <c r="H93" s="324"/>
      <c r="I93" s="324"/>
      <c r="J93" s="324"/>
      <c r="K93" s="324"/>
      <c r="L93" s="324"/>
      <c r="M93" s="324"/>
      <c r="N93" s="324"/>
      <c r="O93" s="324"/>
      <c r="P93" s="324"/>
      <c r="Q93" s="324"/>
      <c r="R93" s="324"/>
      <c r="S93" s="324"/>
      <c r="T93" s="321"/>
      <c r="U93" s="322"/>
    </row>
    <row r="94" spans="1:78" s="15" customFormat="1" ht="10.5" x14ac:dyDescent="0.15">
      <c r="A94" s="316"/>
      <c r="B94" s="316"/>
      <c r="C94" s="41" t="s">
        <v>129</v>
      </c>
      <c r="D94" s="8" t="s">
        <v>121</v>
      </c>
      <c r="E94" s="8" t="s">
        <v>130</v>
      </c>
      <c r="F94" s="8" t="s">
        <v>66</v>
      </c>
      <c r="G94" s="8" t="s">
        <v>122</v>
      </c>
      <c r="H94" s="8" t="s">
        <v>140</v>
      </c>
      <c r="I94" s="8" t="s">
        <v>141</v>
      </c>
      <c r="J94" s="8" t="s">
        <v>142</v>
      </c>
      <c r="K94" s="8" t="s">
        <v>143</v>
      </c>
      <c r="L94" s="8" t="s">
        <v>144</v>
      </c>
      <c r="M94" s="8" t="s">
        <v>145</v>
      </c>
      <c r="N94" s="8" t="s">
        <v>146</v>
      </c>
      <c r="O94" s="196" t="s">
        <v>147</v>
      </c>
      <c r="P94" s="8" t="s">
        <v>148</v>
      </c>
      <c r="Q94" s="8" t="s">
        <v>149</v>
      </c>
      <c r="R94" s="8" t="s">
        <v>150</v>
      </c>
      <c r="S94" s="42" t="s">
        <v>151</v>
      </c>
      <c r="T94" s="197" t="s">
        <v>152</v>
      </c>
      <c r="U94" s="198" t="s">
        <v>153</v>
      </c>
    </row>
    <row r="95" spans="1:78" s="15" customFormat="1" ht="21" x14ac:dyDescent="0.15">
      <c r="A95" s="199" t="s">
        <v>154</v>
      </c>
      <c r="B95" s="200">
        <f>SUM(C95:S95)</f>
        <v>0</v>
      </c>
      <c r="C95" s="167"/>
      <c r="D95" s="168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68"/>
      <c r="R95" s="168"/>
      <c r="S95" s="169"/>
      <c r="T95" s="167"/>
      <c r="U95" s="187"/>
      <c r="V95" s="15" t="str">
        <f>BQ95&amp;BR95</f>
        <v/>
      </c>
      <c r="BQ95" s="23" t="str">
        <f>IF((T95+U95)&lt;&gt;B95," * El total de Consultas por Sexo debe ser igual al Total de Consultas por grupo de Edad","")</f>
        <v/>
      </c>
      <c r="BZ95" s="25">
        <f t="shared" ref="BZ95:BZ109" si="52">IF((T95+U95)&lt;&gt;B95,1,0)</f>
        <v>0</v>
      </c>
    </row>
    <row r="96" spans="1:78" s="15" customFormat="1" ht="10.5" x14ac:dyDescent="0.15">
      <c r="A96" s="201" t="s">
        <v>155</v>
      </c>
      <c r="B96" s="200">
        <f t="shared" ref="B96:B109" si="53">SUM(C96:S96)</f>
        <v>0</v>
      </c>
      <c r="C96" s="173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174"/>
      <c r="T96" s="173"/>
      <c r="U96" s="22"/>
      <c r="V96" s="15" t="str">
        <f t="shared" ref="V96:V109" si="54">BQ96&amp;BR96</f>
        <v/>
      </c>
      <c r="BQ96" s="23" t="str">
        <f t="shared" ref="BQ96:BQ109" si="55">IF((T96+U96)&lt;&gt;B96," * El total de Consultas por Sexo debe ser igual al Total de Consultas por grupo de Edad","")</f>
        <v/>
      </c>
      <c r="BZ96" s="25">
        <f t="shared" si="52"/>
        <v>0</v>
      </c>
    </row>
    <row r="97" spans="1:78" s="15" customFormat="1" ht="10.5" x14ac:dyDescent="0.15">
      <c r="A97" s="201" t="s">
        <v>156</v>
      </c>
      <c r="B97" s="200">
        <f t="shared" si="53"/>
        <v>0</v>
      </c>
      <c r="C97" s="173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174"/>
      <c r="T97" s="173"/>
      <c r="U97" s="22"/>
      <c r="V97" s="15" t="str">
        <f t="shared" si="54"/>
        <v/>
      </c>
      <c r="BQ97" s="23" t="str">
        <f t="shared" si="55"/>
        <v/>
      </c>
      <c r="BZ97" s="25">
        <f t="shared" si="52"/>
        <v>0</v>
      </c>
    </row>
    <row r="98" spans="1:78" s="15" customFormat="1" ht="21" x14ac:dyDescent="0.15">
      <c r="A98" s="199" t="s">
        <v>157</v>
      </c>
      <c r="B98" s="200">
        <f t="shared" si="53"/>
        <v>0</v>
      </c>
      <c r="C98" s="173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174"/>
      <c r="T98" s="173"/>
      <c r="U98" s="22"/>
      <c r="V98" s="15" t="str">
        <f t="shared" si="54"/>
        <v/>
      </c>
      <c r="BQ98" s="23" t="str">
        <f t="shared" si="55"/>
        <v/>
      </c>
      <c r="BZ98" s="25">
        <f t="shared" si="52"/>
        <v>0</v>
      </c>
    </row>
    <row r="99" spans="1:78" s="15" customFormat="1" ht="10.5" x14ac:dyDescent="0.15">
      <c r="A99" s="201" t="s">
        <v>158</v>
      </c>
      <c r="B99" s="200">
        <f t="shared" si="53"/>
        <v>0</v>
      </c>
      <c r="C99" s="173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174"/>
      <c r="T99" s="173"/>
      <c r="U99" s="22"/>
      <c r="V99" s="15" t="str">
        <f t="shared" si="54"/>
        <v/>
      </c>
      <c r="BQ99" s="23" t="str">
        <f t="shared" si="55"/>
        <v/>
      </c>
      <c r="BZ99" s="25">
        <f t="shared" si="52"/>
        <v>0</v>
      </c>
    </row>
    <row r="100" spans="1:78" s="15" customFormat="1" ht="10.5" x14ac:dyDescent="0.15">
      <c r="A100" s="201" t="s">
        <v>159</v>
      </c>
      <c r="B100" s="200">
        <f t="shared" si="53"/>
        <v>0</v>
      </c>
      <c r="C100" s="173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174"/>
      <c r="T100" s="173"/>
      <c r="U100" s="22"/>
      <c r="V100" s="15" t="str">
        <f t="shared" si="54"/>
        <v/>
      </c>
      <c r="BQ100" s="23" t="str">
        <f t="shared" si="55"/>
        <v/>
      </c>
      <c r="BZ100" s="25">
        <f t="shared" si="52"/>
        <v>0</v>
      </c>
    </row>
    <row r="101" spans="1:78" s="15" customFormat="1" ht="10.5" x14ac:dyDescent="0.15">
      <c r="A101" s="201" t="s">
        <v>160</v>
      </c>
      <c r="B101" s="200">
        <f t="shared" si="53"/>
        <v>0</v>
      </c>
      <c r="C101" s="173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174"/>
      <c r="T101" s="173"/>
      <c r="U101" s="22"/>
      <c r="V101" s="15" t="str">
        <f t="shared" si="54"/>
        <v/>
      </c>
      <c r="BQ101" s="23" t="str">
        <f t="shared" si="55"/>
        <v/>
      </c>
      <c r="BZ101" s="25">
        <f t="shared" si="52"/>
        <v>0</v>
      </c>
    </row>
    <row r="102" spans="1:78" s="15" customFormat="1" ht="10.5" x14ac:dyDescent="0.15">
      <c r="A102" s="201" t="s">
        <v>161</v>
      </c>
      <c r="B102" s="200">
        <f t="shared" si="53"/>
        <v>0</v>
      </c>
      <c r="C102" s="173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174"/>
      <c r="T102" s="173"/>
      <c r="U102" s="22"/>
      <c r="V102" s="15" t="str">
        <f t="shared" si="54"/>
        <v/>
      </c>
      <c r="BQ102" s="23" t="str">
        <f t="shared" si="55"/>
        <v/>
      </c>
      <c r="BZ102" s="25">
        <f t="shared" si="52"/>
        <v>0</v>
      </c>
    </row>
    <row r="103" spans="1:78" s="15" customFormat="1" ht="10.5" x14ac:dyDescent="0.15">
      <c r="A103" s="201" t="s">
        <v>162</v>
      </c>
      <c r="B103" s="200">
        <f t="shared" si="53"/>
        <v>0</v>
      </c>
      <c r="C103" s="173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174"/>
      <c r="T103" s="173"/>
      <c r="U103" s="22"/>
      <c r="V103" s="15" t="str">
        <f t="shared" si="54"/>
        <v/>
      </c>
      <c r="BQ103" s="23" t="str">
        <f t="shared" si="55"/>
        <v/>
      </c>
      <c r="BZ103" s="25">
        <f t="shared" si="52"/>
        <v>0</v>
      </c>
    </row>
    <row r="104" spans="1:78" s="15" customFormat="1" ht="10.5" x14ac:dyDescent="0.15">
      <c r="A104" s="201" t="s">
        <v>163</v>
      </c>
      <c r="B104" s="200">
        <f t="shared" si="53"/>
        <v>0</v>
      </c>
      <c r="C104" s="173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174"/>
      <c r="T104" s="173"/>
      <c r="U104" s="22"/>
      <c r="V104" s="15" t="str">
        <f t="shared" si="54"/>
        <v/>
      </c>
      <c r="BQ104" s="23" t="str">
        <f t="shared" si="55"/>
        <v/>
      </c>
      <c r="BZ104" s="25">
        <f t="shared" si="52"/>
        <v>0</v>
      </c>
    </row>
    <row r="105" spans="1:78" s="15" customFormat="1" ht="10.5" x14ac:dyDescent="0.15">
      <c r="A105" s="201" t="s">
        <v>164</v>
      </c>
      <c r="B105" s="200">
        <f t="shared" si="53"/>
        <v>0</v>
      </c>
      <c r="C105" s="173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174"/>
      <c r="T105" s="173"/>
      <c r="U105" s="22"/>
      <c r="V105" s="15" t="str">
        <f t="shared" si="54"/>
        <v/>
      </c>
      <c r="BQ105" s="23" t="str">
        <f t="shared" si="55"/>
        <v/>
      </c>
      <c r="BZ105" s="25">
        <f t="shared" si="52"/>
        <v>0</v>
      </c>
    </row>
    <row r="106" spans="1:78" s="15" customFormat="1" ht="10.5" x14ac:dyDescent="0.15">
      <c r="A106" s="201" t="s">
        <v>165</v>
      </c>
      <c r="B106" s="200">
        <f t="shared" si="53"/>
        <v>0</v>
      </c>
      <c r="C106" s="173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174"/>
      <c r="T106" s="173"/>
      <c r="U106" s="22"/>
      <c r="V106" s="15" t="str">
        <f t="shared" si="54"/>
        <v/>
      </c>
      <c r="BQ106" s="23" t="str">
        <f t="shared" si="55"/>
        <v/>
      </c>
      <c r="BZ106" s="25">
        <f t="shared" si="52"/>
        <v>0</v>
      </c>
    </row>
    <row r="107" spans="1:78" s="15" customFormat="1" ht="10.5" x14ac:dyDescent="0.15">
      <c r="A107" s="201" t="s">
        <v>166</v>
      </c>
      <c r="B107" s="200">
        <f t="shared" si="53"/>
        <v>0</v>
      </c>
      <c r="C107" s="173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174"/>
      <c r="T107" s="173"/>
      <c r="U107" s="22"/>
      <c r="V107" s="15" t="str">
        <f t="shared" si="54"/>
        <v/>
      </c>
      <c r="BQ107" s="23" t="str">
        <f t="shared" si="55"/>
        <v/>
      </c>
      <c r="BZ107" s="25">
        <f t="shared" si="52"/>
        <v>0</v>
      </c>
    </row>
    <row r="108" spans="1:78" s="15" customFormat="1" ht="10.5" x14ac:dyDescent="0.15">
      <c r="A108" s="201" t="s">
        <v>167</v>
      </c>
      <c r="B108" s="200">
        <f t="shared" si="53"/>
        <v>0</v>
      </c>
      <c r="C108" s="173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174"/>
      <c r="T108" s="173"/>
      <c r="U108" s="22"/>
      <c r="V108" s="15" t="str">
        <f t="shared" si="54"/>
        <v/>
      </c>
      <c r="BQ108" s="23" t="str">
        <f t="shared" si="55"/>
        <v/>
      </c>
      <c r="BZ108" s="25">
        <f t="shared" si="52"/>
        <v>0</v>
      </c>
    </row>
    <row r="109" spans="1:78" s="15" customFormat="1" ht="10.5" x14ac:dyDescent="0.15">
      <c r="A109" s="201" t="s">
        <v>168</v>
      </c>
      <c r="B109" s="200">
        <f t="shared" si="53"/>
        <v>0</v>
      </c>
      <c r="C109" s="179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180"/>
      <c r="T109" s="179"/>
      <c r="U109" s="39"/>
      <c r="V109" s="15" t="str">
        <f t="shared" si="54"/>
        <v/>
      </c>
      <c r="BQ109" s="23" t="str">
        <f t="shared" si="55"/>
        <v/>
      </c>
      <c r="BZ109" s="25">
        <f t="shared" si="52"/>
        <v>0</v>
      </c>
    </row>
    <row r="110" spans="1:78" s="15" customFormat="1" ht="10.5" x14ac:dyDescent="0.15">
      <c r="A110" s="202" t="s">
        <v>4</v>
      </c>
      <c r="B110" s="203">
        <f>SUM(C110:S110)</f>
        <v>0</v>
      </c>
      <c r="C110" s="204">
        <f>SUM(C95:C109)</f>
        <v>0</v>
      </c>
      <c r="D110" s="205">
        <f t="shared" ref="D110:U110" si="56">SUM(D95:D109)</f>
        <v>0</v>
      </c>
      <c r="E110" s="205">
        <f t="shared" si="56"/>
        <v>0</v>
      </c>
      <c r="F110" s="205">
        <f t="shared" si="56"/>
        <v>0</v>
      </c>
      <c r="G110" s="205">
        <f t="shared" si="56"/>
        <v>0</v>
      </c>
      <c r="H110" s="206">
        <f t="shared" si="56"/>
        <v>0</v>
      </c>
      <c r="I110" s="205">
        <f t="shared" si="56"/>
        <v>0</v>
      </c>
      <c r="J110" s="205">
        <f t="shared" si="56"/>
        <v>0</v>
      </c>
      <c r="K110" s="205">
        <f t="shared" si="56"/>
        <v>0</v>
      </c>
      <c r="L110" s="205">
        <f t="shared" si="56"/>
        <v>0</v>
      </c>
      <c r="M110" s="205">
        <f t="shared" si="56"/>
        <v>0</v>
      </c>
      <c r="N110" s="205">
        <f t="shared" si="56"/>
        <v>0</v>
      </c>
      <c r="O110" s="205">
        <f t="shared" si="56"/>
        <v>0</v>
      </c>
      <c r="P110" s="205">
        <f t="shared" si="56"/>
        <v>0</v>
      </c>
      <c r="Q110" s="205">
        <f t="shared" si="56"/>
        <v>0</v>
      </c>
      <c r="R110" s="205">
        <f t="shared" si="56"/>
        <v>0</v>
      </c>
      <c r="S110" s="207">
        <f t="shared" si="56"/>
        <v>0</v>
      </c>
      <c r="T110" s="204">
        <f t="shared" si="56"/>
        <v>0</v>
      </c>
      <c r="U110" s="207">
        <f t="shared" si="56"/>
        <v>0</v>
      </c>
    </row>
    <row r="111" spans="1:78" s="5" customFormat="1" ht="11.25" x14ac:dyDescent="0.15">
      <c r="A111" s="108" t="s">
        <v>169</v>
      </c>
    </row>
    <row r="112" spans="1:78" s="15" customFormat="1" ht="10.5" x14ac:dyDescent="0.15">
      <c r="A112" s="284" t="s">
        <v>170</v>
      </c>
      <c r="B112" s="326" t="s">
        <v>171</v>
      </c>
      <c r="C112" s="329" t="s">
        <v>172</v>
      </c>
      <c r="D112" s="330"/>
      <c r="E112" s="331"/>
      <c r="F112" s="263" t="s">
        <v>173</v>
      </c>
      <c r="G112" s="264"/>
      <c r="H112" s="264"/>
      <c r="I112" s="264"/>
      <c r="J112" s="264"/>
      <c r="K112" s="264"/>
      <c r="L112" s="264"/>
      <c r="M112" s="264"/>
      <c r="N112" s="264"/>
      <c r="O112" s="264"/>
      <c r="P112" s="264"/>
      <c r="Q112" s="264"/>
      <c r="R112" s="264"/>
      <c r="S112" s="264"/>
      <c r="T112" s="208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78" s="15" customFormat="1" ht="10.5" x14ac:dyDescent="0.15">
      <c r="A113" s="325"/>
      <c r="B113" s="327"/>
      <c r="C113" s="332"/>
      <c r="D113" s="333"/>
      <c r="E113" s="334"/>
      <c r="F113" s="285" t="s">
        <v>174</v>
      </c>
      <c r="G113" s="285"/>
      <c r="H113" s="314" t="s">
        <v>175</v>
      </c>
      <c r="I113" s="315"/>
      <c r="J113" s="314" t="s">
        <v>176</v>
      </c>
      <c r="K113" s="315"/>
      <c r="L113" s="335" t="s">
        <v>177</v>
      </c>
      <c r="M113" s="336"/>
      <c r="N113" s="314" t="s">
        <v>147</v>
      </c>
      <c r="O113" s="315"/>
      <c r="P113" s="314" t="s">
        <v>178</v>
      </c>
      <c r="Q113" s="315"/>
      <c r="R113" s="314" t="s">
        <v>151</v>
      </c>
      <c r="S113" s="315"/>
    </row>
    <row r="114" spans="1:78" s="15" customFormat="1" ht="10.5" x14ac:dyDescent="0.15">
      <c r="A114" s="286"/>
      <c r="B114" s="328"/>
      <c r="C114" s="41" t="s">
        <v>179</v>
      </c>
      <c r="D114" s="11" t="s">
        <v>152</v>
      </c>
      <c r="E114" s="14" t="s">
        <v>153</v>
      </c>
      <c r="F114" s="41" t="s">
        <v>152</v>
      </c>
      <c r="G114" s="14" t="s">
        <v>153</v>
      </c>
      <c r="H114" s="41" t="s">
        <v>152</v>
      </c>
      <c r="I114" s="14" t="s">
        <v>153</v>
      </c>
      <c r="J114" s="41" t="s">
        <v>152</v>
      </c>
      <c r="K114" s="14" t="s">
        <v>153</v>
      </c>
      <c r="L114" s="41" t="s">
        <v>152</v>
      </c>
      <c r="M114" s="14" t="s">
        <v>153</v>
      </c>
      <c r="N114" s="41" t="s">
        <v>152</v>
      </c>
      <c r="O114" s="14" t="s">
        <v>153</v>
      </c>
      <c r="P114" s="41" t="s">
        <v>152</v>
      </c>
      <c r="Q114" s="14" t="s">
        <v>153</v>
      </c>
      <c r="R114" s="41" t="s">
        <v>152</v>
      </c>
      <c r="S114" s="14" t="s">
        <v>153</v>
      </c>
    </row>
    <row r="115" spans="1:78" s="15" customFormat="1" ht="10.5" x14ac:dyDescent="0.15">
      <c r="A115" s="209" t="s">
        <v>180</v>
      </c>
      <c r="B115" s="210"/>
      <c r="C115" s="211">
        <f t="shared" ref="C115:C119" si="57">SUM(D115+E115)</f>
        <v>0</v>
      </c>
      <c r="D115" s="212">
        <f>+F115+H115+J115+L115+N115+P115+R115</f>
        <v>0</v>
      </c>
      <c r="E115" s="213">
        <f>+G115+I115+K115+M115+O115+Q115+S115</f>
        <v>0</v>
      </c>
      <c r="F115" s="214"/>
      <c r="G115" s="215"/>
      <c r="H115" s="214"/>
      <c r="I115" s="215"/>
      <c r="J115" s="214"/>
      <c r="K115" s="216"/>
      <c r="L115" s="214"/>
      <c r="M115" s="216"/>
      <c r="N115" s="214"/>
      <c r="O115" s="216"/>
      <c r="P115" s="214"/>
      <c r="Q115" s="216"/>
      <c r="R115" s="214"/>
      <c r="S115" s="216"/>
    </row>
    <row r="116" spans="1:78" s="15" customFormat="1" ht="10.5" x14ac:dyDescent="0.15">
      <c r="A116" s="217" t="s">
        <v>181</v>
      </c>
      <c r="B116" s="173"/>
      <c r="C116" s="218">
        <f t="shared" si="57"/>
        <v>0</v>
      </c>
      <c r="D116" s="219">
        <f>+F116+H116+J116+L116+N116+P116+R116</f>
        <v>0</v>
      </c>
      <c r="E116" s="220">
        <f t="shared" ref="E116:E118" si="58">+G116+I116+K116+M116+O116+Q116+S116</f>
        <v>0</v>
      </c>
      <c r="F116" s="221"/>
      <c r="G116" s="222"/>
      <c r="H116" s="173"/>
      <c r="I116" s="22"/>
      <c r="J116" s="173"/>
      <c r="K116" s="174"/>
      <c r="L116" s="173"/>
      <c r="M116" s="174"/>
      <c r="N116" s="173"/>
      <c r="O116" s="174"/>
      <c r="P116" s="173"/>
      <c r="Q116" s="174"/>
      <c r="R116" s="173"/>
      <c r="S116" s="174"/>
    </row>
    <row r="117" spans="1:78" s="15" customFormat="1" ht="10.5" x14ac:dyDescent="0.15">
      <c r="A117" s="133" t="s">
        <v>182</v>
      </c>
      <c r="B117" s="132"/>
      <c r="C117" s="223">
        <f t="shared" si="57"/>
        <v>0</v>
      </c>
      <c r="D117" s="219">
        <f t="shared" ref="D117:D119" si="59">+F117+H117+J117+L117+N117+P117+R117</f>
        <v>0</v>
      </c>
      <c r="E117" s="224">
        <f t="shared" si="58"/>
        <v>0</v>
      </c>
      <c r="F117" s="121"/>
      <c r="G117" s="225"/>
      <c r="H117" s="226"/>
      <c r="I117" s="222"/>
      <c r="J117" s="227"/>
      <c r="K117" s="132"/>
      <c r="L117" s="226"/>
      <c r="M117" s="222"/>
      <c r="N117" s="226"/>
      <c r="O117" s="222"/>
      <c r="P117" s="226"/>
      <c r="Q117" s="222"/>
      <c r="R117" s="121"/>
      <c r="S117" s="132"/>
    </row>
    <row r="118" spans="1:78" s="15" customFormat="1" ht="10.5" x14ac:dyDescent="0.15">
      <c r="A118" s="228" t="s">
        <v>183</v>
      </c>
      <c r="B118" s="229"/>
      <c r="C118" s="218">
        <f t="shared" si="57"/>
        <v>0</v>
      </c>
      <c r="D118" s="219">
        <f>+F118+H118+J118+L118+N118+P118+R118</f>
        <v>0</v>
      </c>
      <c r="E118" s="220">
        <f t="shared" si="58"/>
        <v>0</v>
      </c>
      <c r="F118" s="230"/>
      <c r="G118" s="222"/>
      <c r="H118" s="231"/>
      <c r="I118" s="225"/>
      <c r="J118" s="232"/>
      <c r="K118" s="229"/>
      <c r="L118" s="233"/>
      <c r="M118" s="222"/>
      <c r="N118" s="234"/>
      <c r="O118" s="229"/>
      <c r="P118" s="235"/>
      <c r="Q118" s="225"/>
      <c r="R118" s="235"/>
      <c r="S118" s="225"/>
    </row>
    <row r="119" spans="1:78" s="15" customFormat="1" ht="10.5" x14ac:dyDescent="0.15">
      <c r="A119" s="134" t="s">
        <v>184</v>
      </c>
      <c r="B119" s="99"/>
      <c r="C119" s="236">
        <f t="shared" si="57"/>
        <v>0</v>
      </c>
      <c r="D119" s="237">
        <f t="shared" si="59"/>
        <v>0</v>
      </c>
      <c r="E119" s="238">
        <f>+G119+I119+K119+M119+O119+Q119+S119</f>
        <v>0</v>
      </c>
      <c r="F119" s="135"/>
      <c r="G119" s="239"/>
      <c r="H119" s="240"/>
      <c r="I119" s="239"/>
      <c r="J119" s="240"/>
      <c r="K119" s="239"/>
      <c r="L119" s="241"/>
      <c r="M119" s="239"/>
      <c r="N119" s="135"/>
      <c r="O119" s="239"/>
      <c r="P119" s="233"/>
      <c r="Q119" s="239"/>
      <c r="R119" s="233"/>
      <c r="S119" s="239"/>
    </row>
    <row r="120" spans="1:78" s="15" customFormat="1" ht="10.5" x14ac:dyDescent="0.15">
      <c r="A120" s="242" t="s">
        <v>4</v>
      </c>
      <c r="B120" s="243">
        <f>SUM(B115:B119)</f>
        <v>0</v>
      </c>
      <c r="C120" s="65">
        <f>SUM(C115:C119)</f>
        <v>0</v>
      </c>
      <c r="D120" s="244">
        <f>SUM(D115:D119)</f>
        <v>0</v>
      </c>
      <c r="E120" s="68">
        <f t="shared" ref="E120:S120" si="60">SUM(E115:E119)</f>
        <v>0</v>
      </c>
      <c r="F120" s="66">
        <f t="shared" si="60"/>
        <v>0</v>
      </c>
      <c r="G120" s="68">
        <f t="shared" si="60"/>
        <v>0</v>
      </c>
      <c r="H120" s="66">
        <f t="shared" si="60"/>
        <v>0</v>
      </c>
      <c r="I120" s="68">
        <f t="shared" si="60"/>
        <v>0</v>
      </c>
      <c r="J120" s="65">
        <f t="shared" si="60"/>
        <v>0</v>
      </c>
      <c r="K120" s="245">
        <f t="shared" si="60"/>
        <v>0</v>
      </c>
      <c r="L120" s="66">
        <f t="shared" si="60"/>
        <v>0</v>
      </c>
      <c r="M120" s="68">
        <f t="shared" si="60"/>
        <v>0</v>
      </c>
      <c r="N120" s="66">
        <f t="shared" si="60"/>
        <v>0</v>
      </c>
      <c r="O120" s="68">
        <f t="shared" si="60"/>
        <v>0</v>
      </c>
      <c r="P120" s="66">
        <f t="shared" si="60"/>
        <v>0</v>
      </c>
      <c r="Q120" s="68">
        <f t="shared" si="60"/>
        <v>0</v>
      </c>
      <c r="R120" s="66">
        <f t="shared" si="60"/>
        <v>0</v>
      </c>
      <c r="S120" s="67">
        <f t="shared" si="60"/>
        <v>0</v>
      </c>
      <c r="T120" s="246"/>
    </row>
    <row r="121" spans="1:78" x14ac:dyDescent="0.25">
      <c r="BQ121"/>
      <c r="BR121"/>
      <c r="BS121"/>
      <c r="BT121"/>
      <c r="BU121"/>
      <c r="BW121"/>
      <c r="BX121"/>
      <c r="BY121"/>
      <c r="BZ121"/>
    </row>
    <row r="122" spans="1:78" x14ac:dyDescent="0.25">
      <c r="BQ122"/>
      <c r="BR122"/>
      <c r="BS122"/>
      <c r="BT122"/>
      <c r="BU122"/>
      <c r="BW122"/>
      <c r="BX122"/>
      <c r="BY122"/>
      <c r="BZ122"/>
    </row>
    <row r="123" spans="1:78" x14ac:dyDescent="0.25">
      <c r="BQ123"/>
      <c r="BR123"/>
      <c r="BS123"/>
      <c r="BT123"/>
      <c r="BU123"/>
      <c r="BW123"/>
      <c r="BX123"/>
      <c r="BY123"/>
      <c r="BZ123"/>
    </row>
    <row r="124" spans="1:78" x14ac:dyDescent="0.25">
      <c r="BQ124"/>
      <c r="BR124"/>
      <c r="BS124"/>
      <c r="BT124"/>
      <c r="BU124"/>
      <c r="BW124"/>
      <c r="BX124"/>
      <c r="BY124"/>
      <c r="BZ124"/>
    </row>
    <row r="125" spans="1:78" x14ac:dyDescent="0.25">
      <c r="BQ125"/>
      <c r="BR125"/>
      <c r="BS125"/>
      <c r="BT125"/>
      <c r="BU125"/>
      <c r="BW125"/>
      <c r="BX125"/>
      <c r="BY125"/>
      <c r="BZ125"/>
    </row>
    <row r="126" spans="1:78" x14ac:dyDescent="0.25">
      <c r="BQ126"/>
      <c r="BR126"/>
      <c r="BS126"/>
      <c r="BT126"/>
      <c r="BU126"/>
      <c r="BW126"/>
      <c r="BX126"/>
      <c r="BY126"/>
      <c r="BZ126"/>
    </row>
    <row r="127" spans="1:78" x14ac:dyDescent="0.25">
      <c r="BQ127"/>
      <c r="BR127"/>
      <c r="BS127"/>
      <c r="BT127"/>
      <c r="BU127"/>
      <c r="BW127"/>
      <c r="BX127"/>
      <c r="BY127"/>
      <c r="BZ127"/>
    </row>
    <row r="128" spans="1:78" x14ac:dyDescent="0.25">
      <c r="BQ128"/>
      <c r="BR128"/>
      <c r="BS128"/>
      <c r="BT128"/>
      <c r="BU128"/>
      <c r="BW128"/>
      <c r="BX128"/>
      <c r="BY128"/>
      <c r="BZ128"/>
    </row>
    <row r="129" spans="1:78" x14ac:dyDescent="0.25">
      <c r="BQ129"/>
      <c r="BR129"/>
      <c r="BS129"/>
      <c r="BT129"/>
      <c r="BU129"/>
      <c r="BW129"/>
      <c r="BX129"/>
      <c r="BY129"/>
      <c r="BZ129"/>
    </row>
    <row r="130" spans="1:78" x14ac:dyDescent="0.25">
      <c r="BQ130"/>
      <c r="BR130"/>
      <c r="BS130"/>
      <c r="BT130"/>
      <c r="BU130"/>
      <c r="BW130"/>
      <c r="BX130"/>
      <c r="BY130"/>
      <c r="BZ130"/>
    </row>
    <row r="131" spans="1:78" x14ac:dyDescent="0.25">
      <c r="BQ131"/>
      <c r="BR131"/>
      <c r="BS131"/>
      <c r="BT131"/>
      <c r="BU131"/>
      <c r="BW131"/>
      <c r="BX131"/>
      <c r="BY131"/>
      <c r="BZ131"/>
    </row>
    <row r="132" spans="1:78" x14ac:dyDescent="0.25">
      <c r="BQ132"/>
      <c r="BR132"/>
      <c r="BS132"/>
      <c r="BT132"/>
      <c r="BU132"/>
      <c r="BW132"/>
      <c r="BX132"/>
      <c r="BY132"/>
      <c r="BZ132"/>
    </row>
    <row r="133" spans="1:78" x14ac:dyDescent="0.25">
      <c r="BQ133"/>
      <c r="BR133"/>
      <c r="BS133"/>
      <c r="BT133"/>
      <c r="BU133"/>
      <c r="BW133"/>
      <c r="BX133"/>
      <c r="BY133"/>
      <c r="BZ133"/>
    </row>
    <row r="134" spans="1:78" x14ac:dyDescent="0.25">
      <c r="BQ134"/>
      <c r="BR134"/>
      <c r="BS134"/>
      <c r="BT134"/>
      <c r="BU134"/>
      <c r="BW134"/>
      <c r="BX134"/>
      <c r="BY134"/>
      <c r="BZ134"/>
    </row>
    <row r="135" spans="1:78" x14ac:dyDescent="0.25">
      <c r="BQ135"/>
      <c r="BR135"/>
      <c r="BS135"/>
      <c r="BT135"/>
      <c r="BU135"/>
      <c r="BW135"/>
      <c r="BX135"/>
      <c r="BY135"/>
      <c r="BZ135"/>
    </row>
    <row r="136" spans="1:78" x14ac:dyDescent="0.25">
      <c r="BQ136"/>
      <c r="BR136"/>
      <c r="BS136"/>
      <c r="BT136"/>
      <c r="BU136"/>
      <c r="BW136"/>
      <c r="BX136"/>
      <c r="BY136"/>
      <c r="BZ136"/>
    </row>
    <row r="137" spans="1:78" x14ac:dyDescent="0.25">
      <c r="BQ137"/>
      <c r="BR137"/>
      <c r="BS137"/>
      <c r="BT137"/>
      <c r="BU137"/>
      <c r="BW137"/>
      <c r="BX137"/>
      <c r="BY137"/>
      <c r="BZ137"/>
    </row>
    <row r="138" spans="1:78" x14ac:dyDescent="0.25">
      <c r="BQ138"/>
      <c r="BR138"/>
      <c r="BS138"/>
      <c r="BT138"/>
      <c r="BU138"/>
      <c r="BW138"/>
      <c r="BX138"/>
      <c r="BY138"/>
      <c r="BZ138"/>
    </row>
    <row r="139" spans="1:78" x14ac:dyDescent="0.25">
      <c r="A139" s="247" t="e">
        <f>SUM(C10:C35,D38:J47,#REF!,C50:C59,D64:D69,C74:C81,B86:B87,B90:C90,B95:B110)</f>
        <v>#REF!</v>
      </c>
      <c r="B139" s="248">
        <f>SUM(BW10:CA109)</f>
        <v>0</v>
      </c>
      <c r="BQ139"/>
      <c r="BR139"/>
      <c r="BS139"/>
      <c r="BT139"/>
      <c r="BU139"/>
      <c r="BW139"/>
      <c r="BX139"/>
      <c r="BY139"/>
      <c r="BZ139"/>
    </row>
    <row r="140" spans="1:78" x14ac:dyDescent="0.25">
      <c r="BQ140"/>
      <c r="BR140"/>
      <c r="BS140"/>
      <c r="BT140"/>
      <c r="BU140"/>
      <c r="BW140"/>
      <c r="BX140"/>
      <c r="BY140"/>
      <c r="BZ140"/>
    </row>
    <row r="141" spans="1:78" x14ac:dyDescent="0.25">
      <c r="BQ141"/>
      <c r="BR141"/>
      <c r="BS141"/>
      <c r="BT141"/>
      <c r="BU141"/>
      <c r="BW141"/>
      <c r="BX141"/>
      <c r="BY141"/>
      <c r="BZ141"/>
    </row>
    <row r="142" spans="1:78" x14ac:dyDescent="0.25">
      <c r="BQ142"/>
      <c r="BR142"/>
      <c r="BS142"/>
      <c r="BT142"/>
      <c r="BU142"/>
      <c r="BW142"/>
      <c r="BX142"/>
      <c r="BY142"/>
      <c r="BZ142"/>
    </row>
    <row r="143" spans="1:78" x14ac:dyDescent="0.25">
      <c r="BQ143"/>
      <c r="BR143"/>
      <c r="BS143"/>
      <c r="BT143"/>
      <c r="BU143"/>
      <c r="BW143"/>
      <c r="BX143"/>
      <c r="BY143"/>
      <c r="BZ143"/>
    </row>
    <row r="144" spans="1:78" x14ac:dyDescent="0.25">
      <c r="BQ144"/>
      <c r="BR144"/>
      <c r="BS144"/>
      <c r="BT144"/>
      <c r="BU144"/>
      <c r="BW144"/>
      <c r="BX144"/>
      <c r="BY144"/>
      <c r="BZ144"/>
    </row>
    <row r="145" spans="1:78" x14ac:dyDescent="0.25">
      <c r="BQ145"/>
      <c r="BR145"/>
      <c r="BS145"/>
      <c r="BT145"/>
      <c r="BU145"/>
      <c r="BW145"/>
      <c r="BX145"/>
      <c r="BY145"/>
      <c r="BZ145"/>
    </row>
    <row r="146" spans="1:78" x14ac:dyDescent="0.25">
      <c r="BQ146"/>
      <c r="BR146"/>
      <c r="BS146"/>
      <c r="BT146"/>
      <c r="BU146"/>
      <c r="BW146"/>
      <c r="BX146"/>
      <c r="BY146"/>
      <c r="BZ146"/>
    </row>
    <row r="147" spans="1:78" x14ac:dyDescent="0.25">
      <c r="BQ147"/>
      <c r="BR147"/>
      <c r="BS147"/>
      <c r="BT147"/>
      <c r="BU147"/>
      <c r="BW147"/>
      <c r="BX147"/>
      <c r="BY147"/>
      <c r="BZ147"/>
    </row>
    <row r="148" spans="1:78" x14ac:dyDescent="0.25">
      <c r="BQ148"/>
      <c r="BR148"/>
      <c r="BS148"/>
      <c r="BT148"/>
      <c r="BU148"/>
      <c r="BW148"/>
      <c r="BX148"/>
      <c r="BY148"/>
      <c r="BZ148"/>
    </row>
    <row r="149" spans="1:78" x14ac:dyDescent="0.25">
      <c r="BQ149"/>
      <c r="BR149"/>
      <c r="BS149"/>
      <c r="BT149"/>
      <c r="BU149"/>
      <c r="BW149"/>
      <c r="BX149"/>
      <c r="BY149"/>
      <c r="BZ149"/>
    </row>
    <row r="150" spans="1:78" x14ac:dyDescent="0.25">
      <c r="A150" s="249">
        <f>SUM(C10:C35,C38:J40,C42:J46,C50:C58,C64:D69,C74:C81,B86:B87,B95:B109,B90:C90,B115:C119)</f>
        <v>109</v>
      </c>
      <c r="B150" s="249">
        <f>SUM(BZ10:CG109)</f>
        <v>0</v>
      </c>
      <c r="BQ150"/>
      <c r="BR150"/>
      <c r="BS150"/>
      <c r="BT150"/>
      <c r="BU150"/>
      <c r="BW150"/>
      <c r="BX150"/>
      <c r="BY150"/>
      <c r="BZ150"/>
    </row>
    <row r="151" spans="1:78" x14ac:dyDescent="0.25">
      <c r="BQ151"/>
      <c r="BR151"/>
      <c r="BS151"/>
      <c r="BT151"/>
      <c r="BU151"/>
      <c r="BW151"/>
      <c r="BX151"/>
      <c r="BY151"/>
      <c r="BZ151"/>
    </row>
    <row r="152" spans="1:78" x14ac:dyDescent="0.25">
      <c r="BQ152"/>
      <c r="BR152"/>
      <c r="BS152"/>
      <c r="BT152"/>
      <c r="BU152"/>
      <c r="BW152"/>
      <c r="BX152"/>
      <c r="BY152"/>
      <c r="BZ152"/>
    </row>
    <row r="153" spans="1:78" x14ac:dyDescent="0.25">
      <c r="BQ153"/>
      <c r="BR153"/>
      <c r="BS153"/>
      <c r="BT153"/>
      <c r="BU153"/>
      <c r="BW153"/>
      <c r="BX153"/>
      <c r="BY153"/>
      <c r="BZ153"/>
    </row>
    <row r="154" spans="1:78" x14ac:dyDescent="0.25">
      <c r="BQ154"/>
      <c r="BR154"/>
      <c r="BS154"/>
      <c r="BT154"/>
      <c r="BU154"/>
      <c r="BW154"/>
      <c r="BX154"/>
      <c r="BY154"/>
      <c r="BZ154"/>
    </row>
    <row r="155" spans="1:78" x14ac:dyDescent="0.25">
      <c r="BQ155"/>
      <c r="BR155"/>
      <c r="BS155"/>
      <c r="BT155"/>
      <c r="BU155"/>
      <c r="BW155"/>
      <c r="BX155"/>
      <c r="BY155"/>
      <c r="BZ155"/>
    </row>
    <row r="156" spans="1:78" x14ac:dyDescent="0.25">
      <c r="BQ156"/>
      <c r="BR156"/>
      <c r="BS156"/>
      <c r="BT156"/>
      <c r="BU156"/>
      <c r="BW156"/>
      <c r="BX156"/>
      <c r="BY156"/>
      <c r="BZ156"/>
    </row>
    <row r="157" spans="1:78" x14ac:dyDescent="0.25">
      <c r="BQ157"/>
      <c r="BR157"/>
      <c r="BS157"/>
      <c r="BT157"/>
      <c r="BU157"/>
      <c r="BW157"/>
      <c r="BX157"/>
      <c r="BY157"/>
      <c r="BZ157"/>
    </row>
    <row r="158" spans="1:78" x14ac:dyDescent="0.25">
      <c r="BQ158"/>
      <c r="BR158"/>
      <c r="BS158"/>
      <c r="BT158"/>
      <c r="BU158"/>
      <c r="BW158"/>
      <c r="BX158"/>
      <c r="BY158"/>
      <c r="BZ158"/>
    </row>
    <row r="159" spans="1:78" x14ac:dyDescent="0.25">
      <c r="BQ159"/>
      <c r="BR159"/>
      <c r="BS159"/>
      <c r="BT159"/>
      <c r="BU159"/>
      <c r="BW159"/>
      <c r="BX159"/>
      <c r="BY159"/>
      <c r="BZ159"/>
    </row>
    <row r="160" spans="1:78" x14ac:dyDescent="0.25">
      <c r="BQ160"/>
      <c r="BR160"/>
      <c r="BS160"/>
      <c r="BT160"/>
      <c r="BU160"/>
      <c r="BW160"/>
      <c r="BX160"/>
      <c r="BY160"/>
      <c r="BZ160"/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</sheetData>
  <mergeCells count="86">
    <mergeCell ref="R113:S113"/>
    <mergeCell ref="A92:A94"/>
    <mergeCell ref="B92:B94"/>
    <mergeCell ref="C92:S92"/>
    <mergeCell ref="T92:U93"/>
    <mergeCell ref="C93:S93"/>
    <mergeCell ref="A112:A114"/>
    <mergeCell ref="B112:B114"/>
    <mergeCell ref="C112:E113"/>
    <mergeCell ref="F112:S112"/>
    <mergeCell ref="F113:G113"/>
    <mergeCell ref="H113:I113"/>
    <mergeCell ref="J113:K113"/>
    <mergeCell ref="L113:M113"/>
    <mergeCell ref="N113:O113"/>
    <mergeCell ref="P113:Q113"/>
    <mergeCell ref="C84:G84"/>
    <mergeCell ref="G72:G73"/>
    <mergeCell ref="A74:B74"/>
    <mergeCell ref="A75:B75"/>
    <mergeCell ref="A76:B76"/>
    <mergeCell ref="A77:B77"/>
    <mergeCell ref="A78:B78"/>
    <mergeCell ref="A71:B73"/>
    <mergeCell ref="C71:G71"/>
    <mergeCell ref="A79:B79"/>
    <mergeCell ref="A80:B80"/>
    <mergeCell ref="A81:B81"/>
    <mergeCell ref="A84:A85"/>
    <mergeCell ref="B84:B85"/>
    <mergeCell ref="T62:T63"/>
    <mergeCell ref="U62:U63"/>
    <mergeCell ref="A64:B64"/>
    <mergeCell ref="A65:B65"/>
    <mergeCell ref="A66:A69"/>
    <mergeCell ref="Q62:Q63"/>
    <mergeCell ref="R62:R63"/>
    <mergeCell ref="S62:S63"/>
    <mergeCell ref="H71:I72"/>
    <mergeCell ref="C72:C73"/>
    <mergeCell ref="D72:F72"/>
    <mergeCell ref="A59:B59"/>
    <mergeCell ref="A62:B63"/>
    <mergeCell ref="C62:P62"/>
    <mergeCell ref="A58:B58"/>
    <mergeCell ref="A38:A40"/>
    <mergeCell ref="A41:B41"/>
    <mergeCell ref="A42:A46"/>
    <mergeCell ref="A47:B47"/>
    <mergeCell ref="A49:B49"/>
    <mergeCell ref="A50:B50"/>
    <mergeCell ref="A51:B51"/>
    <mergeCell ref="A52:B52"/>
    <mergeCell ref="A53:B53"/>
    <mergeCell ref="A54:A56"/>
    <mergeCell ref="A57:B57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N36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13:B13"/>
    <mergeCell ref="A6:P6"/>
    <mergeCell ref="A9:B9"/>
    <mergeCell ref="A10:B10"/>
    <mergeCell ref="A11:B11"/>
    <mergeCell ref="A12:B12"/>
  </mergeCells>
  <dataValidations count="4">
    <dataValidation type="whole" allowBlank="1" showInputMessage="1" showErrorMessage="1" sqref="D10:S35" xr:uid="{00000000-0002-0000-0300-000000000000}">
      <formula1>0</formula1>
      <formula2>9.99999999999999E+34</formula2>
    </dataValidation>
    <dataValidation type="whole" allowBlank="1" showInputMessage="1" showErrorMessage="1" sqref="C42:N46" xr:uid="{00000000-0002-0000-0300-000001000000}">
      <formula1>0</formula1>
      <formula2>9.99999999999999E+30</formula2>
    </dataValidation>
    <dataValidation type="whole" allowBlank="1" showInputMessage="1" showErrorMessage="1" sqref="D50:M58" xr:uid="{00000000-0002-0000-0300-000002000000}">
      <formula1>0</formula1>
      <formula2>9.99999999999999E+36</formula2>
    </dataValidation>
    <dataValidation type="whole" operator="greaterThanOrEqual" allowBlank="1" showInputMessage="1" showErrorMessage="1" sqref="D74:I81 C86:G87 B90:C90 C95:U109 F115:S119 C64:C69 C47:N47 C38:N41 E64:U69 B115:B119" xr:uid="{00000000-0002-0000-0300-000003000000}">
      <formula1>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H35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0.42578125" customWidth="1"/>
    <col min="2" max="2" width="32.7109375" customWidth="1"/>
    <col min="3" max="3" width="18.28515625" customWidth="1"/>
    <col min="4" max="9" width="16" customWidth="1"/>
    <col min="10" max="10" width="16.7109375" customWidth="1"/>
    <col min="11" max="11" width="15.28515625" customWidth="1"/>
    <col min="12" max="12" width="14.5703125" customWidth="1"/>
    <col min="13" max="13" width="15.140625" customWidth="1"/>
    <col min="14" max="19" width="14.7109375" customWidth="1"/>
    <col min="67" max="68" width="11.42578125" hidden="1" customWidth="1"/>
    <col min="69" max="73" width="10.7109375" style="250" hidden="1" customWidth="1"/>
    <col min="74" max="74" width="10.7109375" hidden="1" customWidth="1"/>
    <col min="75" max="78" width="10.7109375" style="251" hidden="1" customWidth="1"/>
    <col min="79" max="85" width="10.7109375" hidden="1" customWidth="1"/>
    <col min="86" max="86" width="11.42578125" hidden="1" customWidth="1"/>
    <col min="87" max="95" width="0" hidden="1" customWidth="1"/>
  </cols>
  <sheetData>
    <row r="1" spans="1:85" x14ac:dyDescent="0.25">
      <c r="A1" s="1" t="s">
        <v>0</v>
      </c>
      <c r="BQ1"/>
      <c r="BR1"/>
      <c r="BS1"/>
      <c r="BT1"/>
      <c r="BU1"/>
      <c r="BW1"/>
      <c r="BX1"/>
      <c r="BY1"/>
      <c r="BZ1"/>
    </row>
    <row r="2" spans="1:85" x14ac:dyDescent="0.25">
      <c r="A2" s="1" t="str">
        <f>CONCATENATE("COMUNA: ",[5]NOMBRE!B2, " (",[5]NOMBRE!C2,[5]NOMBRE!D2,[5]NOMBRE!E2,[5]NOMBRE!F2,[5]NOMBRE!G2,")")</f>
        <v>COMUNA: LINARES (07401)</v>
      </c>
      <c r="BQ2"/>
      <c r="BR2"/>
      <c r="BS2"/>
      <c r="BT2"/>
      <c r="BU2"/>
      <c r="BW2"/>
      <c r="BX2"/>
      <c r="BY2"/>
      <c r="BZ2"/>
    </row>
    <row r="3" spans="1:85" x14ac:dyDescent="0.25">
      <c r="A3" s="1" t="str">
        <f>CONCATENATE("ESTABLECIMIENTO/ESTRATEGIA: ", [5]NOMBRE!B3, " (",[5]NOMBRE!C3,[5]NOMBRE!D3,[5]NOMBRE!E3,[5]NOMBRE!F3,[5]NOMBRE!G3,[5]NOMBRE!H3,")")</f>
        <v>ESTABLECIMIENTO/ESTRATEGIA: HOSPITAL PRESIDENTE CARLOS IBAÑEZ DEL CAMPO (116108)</v>
      </c>
      <c r="BQ3"/>
      <c r="BR3"/>
      <c r="BS3"/>
      <c r="BT3"/>
      <c r="BU3"/>
      <c r="BW3"/>
      <c r="BX3"/>
      <c r="BY3"/>
      <c r="BZ3"/>
    </row>
    <row r="4" spans="1:85" x14ac:dyDescent="0.25">
      <c r="A4" s="1" t="str">
        <f>CONCATENATE("MES: ",[5]NOMBRE!B6, " (",[5]NOMBRE!C6,[5]NOMBRE!D6,")")</f>
        <v>MES: ABRIL (04)</v>
      </c>
      <c r="BQ4"/>
      <c r="BR4"/>
      <c r="BS4"/>
      <c r="BT4"/>
      <c r="BU4"/>
      <c r="BW4"/>
      <c r="BX4"/>
      <c r="BY4"/>
      <c r="BZ4"/>
    </row>
    <row r="5" spans="1:85" x14ac:dyDescent="0.25">
      <c r="A5" s="1" t="str">
        <f>CONCATENATE("AÑO: ",[5]NOMBRE!B7)</f>
        <v>AÑO: 2025</v>
      </c>
      <c r="BQ5"/>
      <c r="BR5"/>
      <c r="BS5"/>
      <c r="BT5"/>
      <c r="BU5"/>
      <c r="BW5"/>
      <c r="BX5"/>
      <c r="BY5"/>
      <c r="BZ5"/>
    </row>
    <row r="6" spans="1:85" x14ac:dyDescent="0.25">
      <c r="A6" s="262" t="s">
        <v>1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BQ6"/>
      <c r="BR6"/>
      <c r="BS6"/>
      <c r="BT6"/>
      <c r="BU6"/>
      <c r="BW6"/>
      <c r="BX6"/>
      <c r="BY6"/>
      <c r="BZ6"/>
    </row>
    <row r="7" spans="1:85" x14ac:dyDescent="0.25">
      <c r="S7" s="2"/>
      <c r="T7" s="2"/>
      <c r="BQ7"/>
      <c r="BR7"/>
      <c r="BS7"/>
      <c r="BT7"/>
      <c r="BU7"/>
      <c r="BW7"/>
      <c r="BX7"/>
      <c r="BY7"/>
      <c r="BZ7"/>
    </row>
    <row r="8" spans="1:85" s="5" customFormat="1" ht="11.25" x14ac:dyDescent="0.15">
      <c r="A8" s="3" t="s">
        <v>2</v>
      </c>
      <c r="B8" s="4"/>
      <c r="C8" s="4"/>
      <c r="D8" s="4"/>
      <c r="E8" s="4"/>
      <c r="F8" s="4"/>
      <c r="G8" s="3"/>
      <c r="H8" s="4"/>
      <c r="I8" s="4"/>
      <c r="J8" s="4"/>
      <c r="K8" s="4"/>
      <c r="L8" s="4"/>
      <c r="M8" s="4"/>
      <c r="N8" s="4"/>
      <c r="O8" s="4"/>
      <c r="P8" s="4"/>
      <c r="S8" s="2"/>
      <c r="T8" s="2"/>
    </row>
    <row r="9" spans="1:85" s="15" customFormat="1" ht="42" x14ac:dyDescent="0.15">
      <c r="A9" s="263" t="s">
        <v>3</v>
      </c>
      <c r="B9" s="264"/>
      <c r="C9" s="6" t="s">
        <v>4</v>
      </c>
      <c r="D9" s="7" t="s">
        <v>5</v>
      </c>
      <c r="E9" s="8" t="s">
        <v>6</v>
      </c>
      <c r="F9" s="8" t="s">
        <v>7</v>
      </c>
      <c r="G9" s="9" t="s">
        <v>8</v>
      </c>
      <c r="H9" s="10" t="s">
        <v>9</v>
      </c>
      <c r="I9" s="10" t="s">
        <v>10</v>
      </c>
      <c r="J9" s="11" t="s">
        <v>11</v>
      </c>
      <c r="K9" s="9" t="s">
        <v>12</v>
      </c>
      <c r="L9" s="12" t="s">
        <v>13</v>
      </c>
      <c r="M9" s="13" t="s">
        <v>14</v>
      </c>
      <c r="N9" s="8" t="s">
        <v>15</v>
      </c>
      <c r="O9" s="8" t="s">
        <v>16</v>
      </c>
      <c r="P9" s="8" t="s">
        <v>17</v>
      </c>
      <c r="Q9" s="8" t="s">
        <v>18</v>
      </c>
      <c r="R9" s="8" t="s">
        <v>19</v>
      </c>
      <c r="S9" s="14" t="s">
        <v>20</v>
      </c>
      <c r="T9" s="2"/>
      <c r="U9" s="2"/>
    </row>
    <row r="10" spans="1:85" s="15" customFormat="1" ht="10.5" x14ac:dyDescent="0.15">
      <c r="A10" s="265" t="s">
        <v>21</v>
      </c>
      <c r="B10" s="266"/>
      <c r="C10" s="16">
        <f>SUM(D10:G10)</f>
        <v>0</v>
      </c>
      <c r="D10" s="17"/>
      <c r="E10" s="17"/>
      <c r="F10" s="17"/>
      <c r="G10" s="17"/>
      <c r="H10" s="18"/>
      <c r="I10" s="18"/>
      <c r="J10" s="17"/>
      <c r="K10" s="17"/>
      <c r="L10" s="17"/>
      <c r="M10" s="19"/>
      <c r="N10" s="20"/>
      <c r="O10" s="20"/>
      <c r="P10" s="20"/>
      <c r="Q10" s="21"/>
      <c r="R10" s="20"/>
      <c r="S10" s="22"/>
      <c r="T10" s="15" t="str">
        <f>BQ10&amp;BS10&amp;BT10&amp;BU10&amp;BW10&amp;BX10</f>
        <v/>
      </c>
      <c r="BQ10" s="23" t="str">
        <f>IF((J10+K10+L10)&lt;&gt;C10," * La suma del N° de Primera visita + Segunda visita + Tercera o más visitas de seguimiento debe ser igual al Total.","")</f>
        <v/>
      </c>
      <c r="BR10" s="24"/>
      <c r="BS10" s="23" t="str">
        <f>IF(AND(C10&gt;0,N10="")," * No olvide digitar la variable Pueblos Originarios. Digite Cero si no tiene..",IF(N10&gt;C10," * La variable Pueblos Originarios no puede ser mayor al Total.",""))</f>
        <v/>
      </c>
      <c r="BT10" s="23" t="str">
        <f>IF(AND(C10&gt;0,O10="")," * No olvide digitar la variable Migrantes. Digite Cero si no tiene.",IF(O10&gt;C10," * La variable Migrantes no puede ser mayor al Total.",""))</f>
        <v/>
      </c>
      <c r="BU10" s="23" t="str">
        <f>IF(AND($C10&gt;0,P10="")," * No olvide digitar la variable Espacio Amigable/Adolescente. Digite Cero si no tiene.",IF(P10&gt;$C10," * La variable Espacio Amigable/Adolescente no puede ser mayor al Total.",""))</f>
        <v/>
      </c>
      <c r="BV10" s="24"/>
      <c r="BW10" s="23" t="str">
        <f>IF(AND($C10&gt;0,R10="")," * No olvide digitar la variable Niños, Niñas, Adolescentes y Jóvenes SENAME. Digite Cero si no tiene.",IF(R10&gt;$C10," * La variable Niños, Niñas, Adolescentes y Jóvenes SENAME no puede ser mayor al Total.",""))</f>
        <v/>
      </c>
      <c r="BX10" s="23" t="str">
        <f>IF(AND($C10&gt;0,S10="")," * No olvide digitar la variable Niños, niñas, Adolescentes y Jóvenes Mejor Niñez. Digite Cero si no tiene.",IF(S10&gt;$C10," * La variable Niños, niñas, Adolescentes y Jóvenes Mejor Niñez no puede ser mayor al Total.",""))</f>
        <v/>
      </c>
      <c r="BZ10" s="25">
        <f t="shared" ref="BZ10:BZ35" si="0">IF((J10+K10+L10)&lt;&gt;C10,1,0)</f>
        <v>0</v>
      </c>
      <c r="CA10" s="26"/>
      <c r="CB10" s="25">
        <f>IF(AND(C10&gt;0,N10=""),1,IF(N10&gt;C10,1,0))</f>
        <v>0</v>
      </c>
      <c r="CC10" s="25">
        <f>IF(AND(C10&gt;0,O10=""),1,IF(O10&gt;C10,1,0))</f>
        <v>0</v>
      </c>
      <c r="CD10" s="25">
        <f>IF(AND($C10&gt;0,P10=""),1,IF(P10&gt;$C10,1,0))</f>
        <v>0</v>
      </c>
      <c r="CE10" s="26"/>
      <c r="CF10" s="25">
        <f>IF(AND($C10&gt;0,R10=""),1,IF(R10&gt;$C10,1,0))</f>
        <v>0</v>
      </c>
      <c r="CG10" s="25">
        <f>IF(AND($C10&gt;0,S10=""),1,IF(S10&gt;$C10,1,0))</f>
        <v>0</v>
      </c>
    </row>
    <row r="11" spans="1:85" s="15" customFormat="1" ht="10.5" x14ac:dyDescent="0.15">
      <c r="A11" s="260" t="s">
        <v>22</v>
      </c>
      <c r="B11" s="261"/>
      <c r="C11" s="16">
        <f>SUM(D11:G11)</f>
        <v>0</v>
      </c>
      <c r="D11" s="17"/>
      <c r="E11" s="17"/>
      <c r="F11" s="17"/>
      <c r="G11" s="17"/>
      <c r="H11" s="18"/>
      <c r="I11" s="18"/>
      <c r="J11" s="17"/>
      <c r="K11" s="17"/>
      <c r="L11" s="17"/>
      <c r="M11" s="27"/>
      <c r="N11" s="20"/>
      <c r="O11" s="20"/>
      <c r="P11" s="20"/>
      <c r="Q11" s="28"/>
      <c r="R11" s="20"/>
      <c r="S11" s="22"/>
      <c r="T11" s="15" t="str">
        <f t="shared" ref="T11:T22" si="1">BQ11&amp;BS11&amp;BT11&amp;BU11&amp;BW11&amp;BX11</f>
        <v/>
      </c>
      <c r="BQ11" s="23" t="str">
        <f t="shared" ref="BQ11:BQ35" si="2">IF((J11+K11+L11)&lt;&gt;C11," * La suma del N° de Primera visita + Segunda visita + Tercera o más visitas de seguimiento debe coincidir con el Total.","")</f>
        <v/>
      </c>
      <c r="BR11" s="24"/>
      <c r="BS11" s="23" t="str">
        <f t="shared" ref="BS11:BS35" si="3">IF(AND(C11&gt;0,N11="")," * No olvide digitar la variable Pueblos Originarios. Digite Cero si no tiene..",IF(N11&gt;C11," * La variable Pueblos Originarios no puede ser mayor al Total.",""))</f>
        <v/>
      </c>
      <c r="BT11" s="23" t="str">
        <f t="shared" ref="BT11:BT35" si="4">IF(AND(C11&gt;0,O11="")," * No olvide digitar la variable Migrantes. Digite Cero si no tiene.",IF(O11&gt;C11," * La variable Migrantes no puede ser mayor al Total.",""))</f>
        <v/>
      </c>
      <c r="BU11" s="23" t="str">
        <f t="shared" ref="BU11:BU35" si="5">IF(AND($C11&gt;0,P11="")," * No olvide digitar la variable Espacio Amigable/Adolescente. Digite Cero si no tiene.",IF(P11&gt;$C11," * La variable Espacio Amigable/Adolescente no puede ser mayor al Total.",""))</f>
        <v/>
      </c>
      <c r="BV11" s="24"/>
      <c r="BW11" s="23" t="str">
        <f t="shared" ref="BW11:BW35" si="6">IF(AND($C11&gt;0,R11="")," * No olvide digitar la variable Niños, Niñas, Adolescentes y Jóvenes SENAME. Digite Cero si no tiene.",IF(R11&gt;$C11," * La variable Niños, Niñas, Adolescentes y Jóvenes SENAME no puede ser mayor al Total.",""))</f>
        <v/>
      </c>
      <c r="BX11" s="23" t="str">
        <f t="shared" ref="BX11:BX35" si="7">IF(AND($C11&gt;0,S11="")," * No olvide digitar la variable Niños, niñas, Adolescentes y Jóvenes Mejor Niñez. Digite Cero si no tiene.",IF(S11&gt;$C11," * La variable Niños, niñas, Adolescentes y Jóvenes Mejor Niñez no puede ser mayor al Total.",""))</f>
        <v/>
      </c>
      <c r="BZ11" s="25">
        <f t="shared" si="0"/>
        <v>0</v>
      </c>
      <c r="CA11" s="26"/>
      <c r="CB11" s="25">
        <f t="shared" ref="CB11:CB35" si="8">IF(AND(C11&gt;0,N11=""),1,IF(N11&gt;C11,1,0))</f>
        <v>0</v>
      </c>
      <c r="CC11" s="25">
        <f t="shared" ref="CC11:CC35" si="9">IF(AND(C11&gt;0,O11=""),1,IF(O11&gt;C11,1,0))</f>
        <v>0</v>
      </c>
      <c r="CD11" s="25">
        <f t="shared" ref="CD11:CE35" si="10">IF(AND($C11&gt;0,P11=""),1,IF(P11&gt;$C11,1,0))</f>
        <v>0</v>
      </c>
      <c r="CE11" s="26"/>
      <c r="CF11" s="25">
        <f t="shared" ref="CF11:CG35" si="11">IF(AND($C11&gt;0,R11=""),1,IF(R11&gt;$C11,1,0))</f>
        <v>0</v>
      </c>
      <c r="CG11" s="25">
        <f t="shared" si="11"/>
        <v>0</v>
      </c>
    </row>
    <row r="12" spans="1:85" s="15" customFormat="1" ht="10.5" x14ac:dyDescent="0.15">
      <c r="A12" s="260" t="s">
        <v>23</v>
      </c>
      <c r="B12" s="261"/>
      <c r="C12" s="16">
        <f t="shared" ref="C12:C30" si="12">SUM(D12:G12)</f>
        <v>0</v>
      </c>
      <c r="D12" s="17"/>
      <c r="E12" s="17"/>
      <c r="F12" s="17"/>
      <c r="G12" s="17"/>
      <c r="H12" s="18"/>
      <c r="I12" s="18"/>
      <c r="J12" s="17"/>
      <c r="K12" s="17"/>
      <c r="L12" s="17"/>
      <c r="M12" s="27"/>
      <c r="N12" s="20"/>
      <c r="O12" s="20"/>
      <c r="P12" s="20"/>
      <c r="Q12" s="28"/>
      <c r="R12" s="20"/>
      <c r="S12" s="22"/>
      <c r="T12" s="15" t="str">
        <f t="shared" si="1"/>
        <v/>
      </c>
      <c r="BQ12" s="23" t="str">
        <f t="shared" si="2"/>
        <v/>
      </c>
      <c r="BR12" s="24"/>
      <c r="BS12" s="23" t="str">
        <f t="shared" si="3"/>
        <v/>
      </c>
      <c r="BT12" s="23" t="str">
        <f t="shared" si="4"/>
        <v/>
      </c>
      <c r="BU12" s="23" t="str">
        <f t="shared" si="5"/>
        <v/>
      </c>
      <c r="BV12" s="24"/>
      <c r="BW12" s="23" t="str">
        <f t="shared" si="6"/>
        <v/>
      </c>
      <c r="BX12" s="23" t="str">
        <f t="shared" si="7"/>
        <v/>
      </c>
      <c r="BZ12" s="25">
        <f t="shared" si="0"/>
        <v>0</v>
      </c>
      <c r="CA12" s="26"/>
      <c r="CB12" s="25">
        <f t="shared" si="8"/>
        <v>0</v>
      </c>
      <c r="CC12" s="25">
        <f t="shared" si="9"/>
        <v>0</v>
      </c>
      <c r="CD12" s="25">
        <f t="shared" si="10"/>
        <v>0</v>
      </c>
      <c r="CE12" s="26"/>
      <c r="CF12" s="25">
        <f t="shared" si="11"/>
        <v>0</v>
      </c>
      <c r="CG12" s="25">
        <f t="shared" si="11"/>
        <v>0</v>
      </c>
    </row>
    <row r="13" spans="1:85" s="15" customFormat="1" ht="10.5" x14ac:dyDescent="0.15">
      <c r="A13" s="260" t="s">
        <v>24</v>
      </c>
      <c r="B13" s="261"/>
      <c r="C13" s="16">
        <f>SUM(D13:G13)</f>
        <v>0</v>
      </c>
      <c r="D13" s="17"/>
      <c r="E13" s="17"/>
      <c r="F13" s="17"/>
      <c r="G13" s="17"/>
      <c r="H13" s="18"/>
      <c r="I13" s="18"/>
      <c r="J13" s="17"/>
      <c r="K13" s="17"/>
      <c r="L13" s="17"/>
      <c r="M13" s="27"/>
      <c r="N13" s="20"/>
      <c r="O13" s="20"/>
      <c r="P13" s="20"/>
      <c r="Q13" s="28"/>
      <c r="R13" s="20"/>
      <c r="S13" s="22"/>
      <c r="T13" s="15" t="str">
        <f t="shared" si="1"/>
        <v/>
      </c>
      <c r="BQ13" s="23" t="str">
        <f t="shared" si="2"/>
        <v/>
      </c>
      <c r="BR13" s="24"/>
      <c r="BS13" s="23" t="str">
        <f t="shared" si="3"/>
        <v/>
      </c>
      <c r="BT13" s="23" t="str">
        <f t="shared" si="4"/>
        <v/>
      </c>
      <c r="BU13" s="23" t="str">
        <f t="shared" si="5"/>
        <v/>
      </c>
      <c r="BV13" s="24"/>
      <c r="BW13" s="23" t="str">
        <f t="shared" si="6"/>
        <v/>
      </c>
      <c r="BX13" s="23" t="str">
        <f t="shared" si="7"/>
        <v/>
      </c>
      <c r="BZ13" s="25">
        <f t="shared" si="0"/>
        <v>0</v>
      </c>
      <c r="CA13" s="26"/>
      <c r="CB13" s="25">
        <f t="shared" si="8"/>
        <v>0</v>
      </c>
      <c r="CC13" s="25">
        <f t="shared" si="9"/>
        <v>0</v>
      </c>
      <c r="CD13" s="25">
        <f t="shared" si="10"/>
        <v>0</v>
      </c>
      <c r="CE13" s="26"/>
      <c r="CF13" s="25">
        <f t="shared" si="11"/>
        <v>0</v>
      </c>
      <c r="CG13" s="25">
        <f t="shared" si="11"/>
        <v>0</v>
      </c>
    </row>
    <row r="14" spans="1:85" s="15" customFormat="1" ht="10.5" customHeight="1" x14ac:dyDescent="0.15">
      <c r="A14" s="260" t="s">
        <v>25</v>
      </c>
      <c r="B14" s="261"/>
      <c r="C14" s="16">
        <f t="shared" si="12"/>
        <v>0</v>
      </c>
      <c r="D14" s="17"/>
      <c r="E14" s="17"/>
      <c r="F14" s="17"/>
      <c r="G14" s="17"/>
      <c r="H14" s="18"/>
      <c r="I14" s="18"/>
      <c r="J14" s="17"/>
      <c r="K14" s="17"/>
      <c r="L14" s="17"/>
      <c r="M14" s="27"/>
      <c r="N14" s="20"/>
      <c r="O14" s="20"/>
      <c r="P14" s="20"/>
      <c r="Q14" s="28"/>
      <c r="R14" s="20"/>
      <c r="S14" s="22"/>
      <c r="T14" s="15" t="str">
        <f t="shared" si="1"/>
        <v/>
      </c>
      <c r="BQ14" s="23" t="str">
        <f t="shared" si="2"/>
        <v/>
      </c>
      <c r="BR14" s="24"/>
      <c r="BS14" s="23" t="str">
        <f t="shared" si="3"/>
        <v/>
      </c>
      <c r="BT14" s="23" t="str">
        <f t="shared" si="4"/>
        <v/>
      </c>
      <c r="BU14" s="23" t="str">
        <f t="shared" si="5"/>
        <v/>
      </c>
      <c r="BV14" s="24"/>
      <c r="BW14" s="23" t="str">
        <f t="shared" si="6"/>
        <v/>
      </c>
      <c r="BX14" s="23" t="str">
        <f t="shared" si="7"/>
        <v/>
      </c>
      <c r="BZ14" s="25">
        <f t="shared" si="0"/>
        <v>0</v>
      </c>
      <c r="CA14" s="26"/>
      <c r="CB14" s="25">
        <f t="shared" si="8"/>
        <v>0</v>
      </c>
      <c r="CC14" s="25">
        <f t="shared" si="9"/>
        <v>0</v>
      </c>
      <c r="CD14" s="25">
        <f t="shared" si="10"/>
        <v>0</v>
      </c>
      <c r="CE14" s="26"/>
      <c r="CF14" s="25">
        <f t="shared" si="11"/>
        <v>0</v>
      </c>
      <c r="CG14" s="25">
        <f t="shared" si="11"/>
        <v>0</v>
      </c>
    </row>
    <row r="15" spans="1:85" s="15" customFormat="1" ht="10.5" customHeight="1" x14ac:dyDescent="0.15">
      <c r="A15" s="260" t="s">
        <v>26</v>
      </c>
      <c r="B15" s="261"/>
      <c r="C15" s="16">
        <f t="shared" si="12"/>
        <v>0</v>
      </c>
      <c r="D15" s="17"/>
      <c r="E15" s="17"/>
      <c r="F15" s="17"/>
      <c r="G15" s="17"/>
      <c r="H15" s="18"/>
      <c r="I15" s="18"/>
      <c r="J15" s="17"/>
      <c r="K15" s="17"/>
      <c r="L15" s="17"/>
      <c r="M15" s="27"/>
      <c r="N15" s="20"/>
      <c r="O15" s="20"/>
      <c r="P15" s="20"/>
      <c r="Q15" s="28"/>
      <c r="R15" s="20"/>
      <c r="S15" s="22"/>
      <c r="T15" s="15" t="str">
        <f t="shared" si="1"/>
        <v/>
      </c>
      <c r="BQ15" s="23" t="str">
        <f t="shared" si="2"/>
        <v/>
      </c>
      <c r="BR15" s="24"/>
      <c r="BS15" s="23" t="str">
        <f t="shared" si="3"/>
        <v/>
      </c>
      <c r="BT15" s="23" t="str">
        <f t="shared" si="4"/>
        <v/>
      </c>
      <c r="BU15" s="23" t="str">
        <f t="shared" si="5"/>
        <v/>
      </c>
      <c r="BV15" s="24"/>
      <c r="BW15" s="23" t="str">
        <f t="shared" si="6"/>
        <v/>
      </c>
      <c r="BX15" s="23" t="str">
        <f t="shared" si="7"/>
        <v/>
      </c>
      <c r="BZ15" s="25">
        <f t="shared" si="0"/>
        <v>0</v>
      </c>
      <c r="CA15" s="26"/>
      <c r="CB15" s="25">
        <f t="shared" si="8"/>
        <v>0</v>
      </c>
      <c r="CC15" s="25">
        <f t="shared" si="9"/>
        <v>0</v>
      </c>
      <c r="CD15" s="25">
        <f t="shared" si="10"/>
        <v>0</v>
      </c>
      <c r="CE15" s="26"/>
      <c r="CF15" s="25">
        <f t="shared" si="11"/>
        <v>0</v>
      </c>
      <c r="CG15" s="25">
        <f t="shared" si="11"/>
        <v>0</v>
      </c>
    </row>
    <row r="16" spans="1:85" s="15" customFormat="1" ht="10.5" customHeight="1" x14ac:dyDescent="0.15">
      <c r="A16" s="260" t="s">
        <v>27</v>
      </c>
      <c r="B16" s="261"/>
      <c r="C16" s="16">
        <f t="shared" si="12"/>
        <v>0</v>
      </c>
      <c r="D16" s="17"/>
      <c r="E16" s="17"/>
      <c r="F16" s="17"/>
      <c r="G16" s="17"/>
      <c r="H16" s="18"/>
      <c r="I16" s="18"/>
      <c r="J16" s="17"/>
      <c r="K16" s="17"/>
      <c r="L16" s="17"/>
      <c r="M16" s="27"/>
      <c r="N16" s="20"/>
      <c r="O16" s="20"/>
      <c r="P16" s="20"/>
      <c r="Q16" s="28"/>
      <c r="R16" s="20"/>
      <c r="S16" s="22"/>
      <c r="T16" s="15" t="str">
        <f t="shared" si="1"/>
        <v/>
      </c>
      <c r="BQ16" s="23" t="str">
        <f t="shared" si="2"/>
        <v/>
      </c>
      <c r="BR16" s="24"/>
      <c r="BS16" s="23" t="str">
        <f t="shared" si="3"/>
        <v/>
      </c>
      <c r="BT16" s="23" t="str">
        <f t="shared" si="4"/>
        <v/>
      </c>
      <c r="BU16" s="23" t="str">
        <f t="shared" si="5"/>
        <v/>
      </c>
      <c r="BV16" s="24"/>
      <c r="BW16" s="23" t="str">
        <f t="shared" si="6"/>
        <v/>
      </c>
      <c r="BX16" s="23" t="str">
        <f t="shared" si="7"/>
        <v/>
      </c>
      <c r="BZ16" s="25">
        <f t="shared" si="0"/>
        <v>0</v>
      </c>
      <c r="CA16" s="26"/>
      <c r="CB16" s="25">
        <f t="shared" si="8"/>
        <v>0</v>
      </c>
      <c r="CC16" s="25">
        <f t="shared" si="9"/>
        <v>0</v>
      </c>
      <c r="CD16" s="25">
        <f t="shared" si="10"/>
        <v>0</v>
      </c>
      <c r="CE16" s="26"/>
      <c r="CF16" s="25">
        <f t="shared" si="11"/>
        <v>0</v>
      </c>
      <c r="CG16" s="25">
        <f t="shared" si="11"/>
        <v>0</v>
      </c>
    </row>
    <row r="17" spans="1:85" s="15" customFormat="1" ht="10.5" x14ac:dyDescent="0.15">
      <c r="A17" s="260" t="s">
        <v>28</v>
      </c>
      <c r="B17" s="261"/>
      <c r="C17" s="16">
        <f t="shared" si="12"/>
        <v>0</v>
      </c>
      <c r="D17" s="17"/>
      <c r="E17" s="17"/>
      <c r="F17" s="17"/>
      <c r="G17" s="17"/>
      <c r="H17" s="18"/>
      <c r="I17" s="18"/>
      <c r="J17" s="17"/>
      <c r="K17" s="17"/>
      <c r="L17" s="17"/>
      <c r="M17" s="27"/>
      <c r="N17" s="20"/>
      <c r="O17" s="20"/>
      <c r="P17" s="20"/>
      <c r="Q17" s="28"/>
      <c r="R17" s="20"/>
      <c r="S17" s="22"/>
      <c r="T17" s="15" t="str">
        <f t="shared" si="1"/>
        <v/>
      </c>
      <c r="BQ17" s="23" t="str">
        <f t="shared" si="2"/>
        <v/>
      </c>
      <c r="BR17" s="24"/>
      <c r="BS17" s="23" t="str">
        <f t="shared" si="3"/>
        <v/>
      </c>
      <c r="BT17" s="23" t="str">
        <f t="shared" si="4"/>
        <v/>
      </c>
      <c r="BU17" s="23" t="str">
        <f t="shared" si="5"/>
        <v/>
      </c>
      <c r="BV17" s="24"/>
      <c r="BW17" s="23" t="str">
        <f t="shared" si="6"/>
        <v/>
      </c>
      <c r="BX17" s="23" t="str">
        <f t="shared" si="7"/>
        <v/>
      </c>
      <c r="BZ17" s="25">
        <f t="shared" si="0"/>
        <v>0</v>
      </c>
      <c r="CA17" s="26"/>
      <c r="CB17" s="25">
        <f t="shared" si="8"/>
        <v>0</v>
      </c>
      <c r="CC17" s="25">
        <f t="shared" si="9"/>
        <v>0</v>
      </c>
      <c r="CD17" s="25">
        <f t="shared" si="10"/>
        <v>0</v>
      </c>
      <c r="CE17" s="26"/>
      <c r="CF17" s="25">
        <f t="shared" si="11"/>
        <v>0</v>
      </c>
      <c r="CG17" s="25">
        <f t="shared" si="11"/>
        <v>0</v>
      </c>
    </row>
    <row r="18" spans="1:85" s="15" customFormat="1" ht="10.5" customHeight="1" x14ac:dyDescent="0.15">
      <c r="A18" s="260" t="s">
        <v>29</v>
      </c>
      <c r="B18" s="261"/>
      <c r="C18" s="16">
        <f t="shared" si="12"/>
        <v>0</v>
      </c>
      <c r="D18" s="17"/>
      <c r="E18" s="17"/>
      <c r="F18" s="17"/>
      <c r="G18" s="17"/>
      <c r="H18" s="18"/>
      <c r="I18" s="18"/>
      <c r="J18" s="17"/>
      <c r="K18" s="17"/>
      <c r="L18" s="17"/>
      <c r="M18" s="29"/>
      <c r="N18" s="20"/>
      <c r="O18" s="20"/>
      <c r="P18" s="20"/>
      <c r="Q18" s="28"/>
      <c r="R18" s="20"/>
      <c r="S18" s="22"/>
      <c r="T18" s="15" t="str">
        <f>BQ18&amp;BR18&amp;BS18&amp;BT18&amp;BU18&amp;BW18&amp;BX18</f>
        <v/>
      </c>
      <c r="BQ18" s="23" t="str">
        <f t="shared" si="2"/>
        <v/>
      </c>
      <c r="BR18" s="23" t="str">
        <f>IF(AND(C18&gt;0,M18="")," * No olvide digitar la variable Programa de Acompañamiento Psicosocial en APS. Si no tiene digite Cero.",IF(M18&gt;C18," * La variable Programa de Acompañamiento Psicosocial en APS no puede ser mayor al Total.",""))</f>
        <v/>
      </c>
      <c r="BS18" s="23" t="str">
        <f t="shared" si="3"/>
        <v/>
      </c>
      <c r="BT18" s="23" t="str">
        <f t="shared" si="4"/>
        <v/>
      </c>
      <c r="BU18" s="23" t="str">
        <f t="shared" si="5"/>
        <v/>
      </c>
      <c r="BV18" s="24"/>
      <c r="BW18" s="23" t="str">
        <f t="shared" si="6"/>
        <v/>
      </c>
      <c r="BX18" s="23" t="str">
        <f t="shared" si="7"/>
        <v/>
      </c>
      <c r="BZ18" s="25">
        <f t="shared" si="0"/>
        <v>0</v>
      </c>
      <c r="CA18" s="25">
        <f>IF(AND(C18&gt;0,M18=""),1,IF(M18&gt;C18,1,0))</f>
        <v>0</v>
      </c>
      <c r="CB18" s="25">
        <f t="shared" si="8"/>
        <v>0</v>
      </c>
      <c r="CC18" s="25">
        <f t="shared" si="9"/>
        <v>0</v>
      </c>
      <c r="CD18" s="25">
        <f t="shared" si="10"/>
        <v>0</v>
      </c>
      <c r="CE18" s="26"/>
      <c r="CF18" s="25">
        <f t="shared" si="11"/>
        <v>0</v>
      </c>
      <c r="CG18" s="25">
        <f t="shared" si="11"/>
        <v>0</v>
      </c>
    </row>
    <row r="19" spans="1:85" s="15" customFormat="1" ht="10.5" customHeight="1" x14ac:dyDescent="0.15">
      <c r="A19" s="260" t="s">
        <v>30</v>
      </c>
      <c r="B19" s="261"/>
      <c r="C19" s="16">
        <f t="shared" si="12"/>
        <v>0</v>
      </c>
      <c r="D19" s="17"/>
      <c r="E19" s="17"/>
      <c r="F19" s="17"/>
      <c r="G19" s="17"/>
      <c r="H19" s="18"/>
      <c r="I19" s="18"/>
      <c r="J19" s="17"/>
      <c r="K19" s="17"/>
      <c r="L19" s="17"/>
      <c r="M19" s="29"/>
      <c r="N19" s="20"/>
      <c r="O19" s="20"/>
      <c r="P19" s="20"/>
      <c r="Q19" s="28"/>
      <c r="R19" s="20"/>
      <c r="S19" s="22"/>
      <c r="T19" s="15" t="str">
        <f t="shared" ref="T19:T20" si="13">BQ19&amp;BR19&amp;BS19&amp;BT19&amp;BU19&amp;BW19&amp;BX19</f>
        <v/>
      </c>
      <c r="BQ19" s="23" t="str">
        <f t="shared" si="2"/>
        <v/>
      </c>
      <c r="BR19" s="23" t="str">
        <f>IF(AND(C19&gt;0,M19="")," * No olvide digitar la variable Programa de Acompañamiento Psicosocial en APS. Si no tiene digite Cero.",IF(M19&gt;C19," * La variable Programa de Acompañamiento Psicosocial en APS no puede ser mayor al Total.",""))</f>
        <v/>
      </c>
      <c r="BS19" s="23" t="str">
        <f t="shared" si="3"/>
        <v/>
      </c>
      <c r="BT19" s="23" t="str">
        <f t="shared" si="4"/>
        <v/>
      </c>
      <c r="BU19" s="23" t="str">
        <f t="shared" si="5"/>
        <v/>
      </c>
      <c r="BV19" s="24"/>
      <c r="BW19" s="23" t="str">
        <f t="shared" si="6"/>
        <v/>
      </c>
      <c r="BX19" s="23" t="str">
        <f t="shared" si="7"/>
        <v/>
      </c>
      <c r="BZ19" s="25">
        <f t="shared" si="0"/>
        <v>0</v>
      </c>
      <c r="CA19" s="25">
        <f>IF(AND(C19&gt;0,M19=""),1,IF(M19&gt;C19,1,0))</f>
        <v>0</v>
      </c>
      <c r="CB19" s="25">
        <f t="shared" si="8"/>
        <v>0</v>
      </c>
      <c r="CC19" s="25">
        <f t="shared" si="9"/>
        <v>0</v>
      </c>
      <c r="CD19" s="25">
        <f t="shared" si="10"/>
        <v>0</v>
      </c>
      <c r="CE19" s="26"/>
      <c r="CF19" s="25">
        <f t="shared" si="11"/>
        <v>0</v>
      </c>
      <c r="CG19" s="25">
        <f t="shared" si="11"/>
        <v>0</v>
      </c>
    </row>
    <row r="20" spans="1:85" s="15" customFormat="1" ht="10.5" customHeight="1" x14ac:dyDescent="0.15">
      <c r="A20" s="260" t="s">
        <v>31</v>
      </c>
      <c r="B20" s="261"/>
      <c r="C20" s="16">
        <f t="shared" si="12"/>
        <v>0</v>
      </c>
      <c r="D20" s="17"/>
      <c r="E20" s="17"/>
      <c r="F20" s="17"/>
      <c r="G20" s="17"/>
      <c r="H20" s="18"/>
      <c r="I20" s="18"/>
      <c r="J20" s="17"/>
      <c r="K20" s="17"/>
      <c r="L20" s="17"/>
      <c r="M20" s="29"/>
      <c r="N20" s="20"/>
      <c r="O20" s="20"/>
      <c r="P20" s="20"/>
      <c r="Q20" s="28"/>
      <c r="R20" s="20"/>
      <c r="S20" s="22"/>
      <c r="T20" s="15" t="str">
        <f t="shared" si="13"/>
        <v/>
      </c>
      <c r="BQ20" s="23" t="str">
        <f t="shared" si="2"/>
        <v/>
      </c>
      <c r="BR20" s="23" t="str">
        <f>IF(AND(C20&gt;0,M20="")," * No olvide digitar la variable Programa de Acompañamiento Psicosocial en APS. Si no tiene digite Cero.",IF(M20&gt;C20," * La variable Programa de Acompañamiento Psicosocial en APS no puede ser mayor al Total.",""))</f>
        <v/>
      </c>
      <c r="BS20" s="23" t="str">
        <f t="shared" si="3"/>
        <v/>
      </c>
      <c r="BT20" s="23" t="str">
        <f t="shared" si="4"/>
        <v/>
      </c>
      <c r="BU20" s="23" t="str">
        <f t="shared" si="5"/>
        <v/>
      </c>
      <c r="BV20" s="24"/>
      <c r="BW20" s="23" t="str">
        <f t="shared" si="6"/>
        <v/>
      </c>
      <c r="BX20" s="23" t="str">
        <f t="shared" si="7"/>
        <v/>
      </c>
      <c r="BZ20" s="25">
        <f t="shared" si="0"/>
        <v>0</v>
      </c>
      <c r="CA20" s="25">
        <f>IF(AND(C20&gt;0,M20=""),1,IF(M20&gt;C20,1,0))</f>
        <v>0</v>
      </c>
      <c r="CB20" s="25">
        <f t="shared" si="8"/>
        <v>0</v>
      </c>
      <c r="CC20" s="25">
        <f t="shared" si="9"/>
        <v>0</v>
      </c>
      <c r="CD20" s="25">
        <f t="shared" si="10"/>
        <v>0</v>
      </c>
      <c r="CE20" s="26"/>
      <c r="CF20" s="25">
        <f t="shared" si="11"/>
        <v>0</v>
      </c>
      <c r="CG20" s="25">
        <f t="shared" si="11"/>
        <v>0</v>
      </c>
    </row>
    <row r="21" spans="1:85" s="15" customFormat="1" ht="10.5" customHeight="1" x14ac:dyDescent="0.15">
      <c r="A21" s="260" t="s">
        <v>32</v>
      </c>
      <c r="B21" s="261"/>
      <c r="C21" s="16">
        <f t="shared" si="12"/>
        <v>0</v>
      </c>
      <c r="D21" s="17"/>
      <c r="E21" s="17"/>
      <c r="F21" s="17"/>
      <c r="G21" s="17"/>
      <c r="H21" s="18"/>
      <c r="I21" s="18"/>
      <c r="J21" s="17"/>
      <c r="K21" s="17"/>
      <c r="L21" s="17"/>
      <c r="M21" s="27"/>
      <c r="N21" s="20"/>
      <c r="O21" s="20"/>
      <c r="P21" s="20"/>
      <c r="Q21" s="28"/>
      <c r="R21" s="20"/>
      <c r="S21" s="22"/>
      <c r="T21" s="15" t="str">
        <f t="shared" si="1"/>
        <v/>
      </c>
      <c r="BQ21" s="23" t="str">
        <f t="shared" si="2"/>
        <v/>
      </c>
      <c r="BR21" s="24"/>
      <c r="BS21" s="23" t="str">
        <f t="shared" si="3"/>
        <v/>
      </c>
      <c r="BT21" s="23" t="str">
        <f t="shared" si="4"/>
        <v/>
      </c>
      <c r="BU21" s="23" t="str">
        <f t="shared" si="5"/>
        <v/>
      </c>
      <c r="BV21" s="24"/>
      <c r="BW21" s="23" t="str">
        <f t="shared" si="6"/>
        <v/>
      </c>
      <c r="BX21" s="23" t="str">
        <f t="shared" si="7"/>
        <v/>
      </c>
      <c r="BZ21" s="25">
        <f t="shared" si="0"/>
        <v>0</v>
      </c>
      <c r="CA21" s="26"/>
      <c r="CB21" s="25">
        <f t="shared" si="8"/>
        <v>0</v>
      </c>
      <c r="CC21" s="25">
        <f t="shared" si="9"/>
        <v>0</v>
      </c>
      <c r="CD21" s="25">
        <f t="shared" si="10"/>
        <v>0</v>
      </c>
      <c r="CE21" s="26"/>
      <c r="CF21" s="25">
        <f t="shared" si="11"/>
        <v>0</v>
      </c>
      <c r="CG21" s="25">
        <f t="shared" si="11"/>
        <v>0</v>
      </c>
    </row>
    <row r="22" spans="1:85" s="15" customFormat="1" ht="10.5" x14ac:dyDescent="0.15">
      <c r="A22" s="260" t="s">
        <v>33</v>
      </c>
      <c r="B22" s="261"/>
      <c r="C22" s="16">
        <f t="shared" si="12"/>
        <v>0</v>
      </c>
      <c r="D22" s="17"/>
      <c r="E22" s="17"/>
      <c r="F22" s="17"/>
      <c r="G22" s="17"/>
      <c r="H22" s="18"/>
      <c r="I22" s="18"/>
      <c r="J22" s="17"/>
      <c r="K22" s="17"/>
      <c r="L22" s="17"/>
      <c r="M22" s="27"/>
      <c r="N22" s="20"/>
      <c r="O22" s="20"/>
      <c r="P22" s="20"/>
      <c r="Q22" s="28"/>
      <c r="R22" s="20"/>
      <c r="S22" s="22"/>
      <c r="T22" s="15" t="str">
        <f t="shared" si="1"/>
        <v/>
      </c>
      <c r="BQ22" s="23" t="str">
        <f t="shared" si="2"/>
        <v/>
      </c>
      <c r="BR22" s="24"/>
      <c r="BS22" s="23" t="str">
        <f t="shared" si="3"/>
        <v/>
      </c>
      <c r="BT22" s="23" t="str">
        <f t="shared" si="4"/>
        <v/>
      </c>
      <c r="BU22" s="23" t="str">
        <f t="shared" si="5"/>
        <v/>
      </c>
      <c r="BV22" s="24"/>
      <c r="BW22" s="23" t="str">
        <f t="shared" si="6"/>
        <v/>
      </c>
      <c r="BX22" s="23" t="str">
        <f t="shared" si="7"/>
        <v/>
      </c>
      <c r="BZ22" s="25">
        <f t="shared" si="0"/>
        <v>0</v>
      </c>
      <c r="CA22" s="26"/>
      <c r="CB22" s="25">
        <f t="shared" si="8"/>
        <v>0</v>
      </c>
      <c r="CC22" s="25">
        <f t="shared" si="9"/>
        <v>0</v>
      </c>
      <c r="CD22" s="25">
        <f t="shared" si="10"/>
        <v>0</v>
      </c>
      <c r="CE22" s="26"/>
      <c r="CF22" s="25">
        <f t="shared" si="11"/>
        <v>0</v>
      </c>
      <c r="CG22" s="25">
        <f t="shared" si="11"/>
        <v>0</v>
      </c>
    </row>
    <row r="23" spans="1:85" s="15" customFormat="1" ht="10.5" x14ac:dyDescent="0.15">
      <c r="A23" s="260" t="s">
        <v>34</v>
      </c>
      <c r="B23" s="261"/>
      <c r="C23" s="16">
        <f>SUM(D23:G23)</f>
        <v>0</v>
      </c>
      <c r="D23" s="17"/>
      <c r="E23" s="17"/>
      <c r="F23" s="17"/>
      <c r="G23" s="17"/>
      <c r="H23" s="18"/>
      <c r="I23" s="18"/>
      <c r="J23" s="17"/>
      <c r="K23" s="17"/>
      <c r="L23" s="17"/>
      <c r="M23" s="29"/>
      <c r="N23" s="20"/>
      <c r="O23" s="20"/>
      <c r="P23" s="20"/>
      <c r="Q23" s="20"/>
      <c r="R23" s="20"/>
      <c r="S23" s="22"/>
      <c r="T23" s="15" t="str">
        <f>BQ23&amp;BR23&amp;BS23&amp;BT23&amp;BU23&amp;BV23&amp;BW23&amp;BX23</f>
        <v/>
      </c>
      <c r="BQ23" s="23" t="str">
        <f t="shared" si="2"/>
        <v/>
      </c>
      <c r="BR23" s="23" t="str">
        <f>IF(AND(C23&gt;0,M23="")," * No olvide digitar la variable Programa de Acompañamiento Psicosocial en APS. Si no tiene digite Cero.",IF(M23&gt;C23," * La variable Programa de Acompañamiento Psicosocial en APS no puede ser mayor al Total.",""))</f>
        <v/>
      </c>
      <c r="BS23" s="23" t="str">
        <f t="shared" si="3"/>
        <v/>
      </c>
      <c r="BT23" s="23" t="str">
        <f t="shared" si="4"/>
        <v/>
      </c>
      <c r="BU23" s="23" t="str">
        <f t="shared" si="5"/>
        <v/>
      </c>
      <c r="BV23" s="23" t="str">
        <f>IF(AND($C23&gt;0,Q23="")," * No olvide digitar la variable Gestante con 3 o más riesgos. Digite Cero si no tiene.",IF(Q23&gt;$C23," * La variable Gestante con 3 o más riesgos no puede ser mayor al Total.",""))</f>
        <v/>
      </c>
      <c r="BW23" s="23" t="str">
        <f t="shared" si="6"/>
        <v/>
      </c>
      <c r="BX23" s="23" t="str">
        <f t="shared" si="7"/>
        <v/>
      </c>
      <c r="BZ23" s="25">
        <f t="shared" si="0"/>
        <v>0</v>
      </c>
      <c r="CA23" s="25">
        <f>IF(AND(C23&gt;0,M23=""),1,IF(M23&gt;C23,1,0))</f>
        <v>0</v>
      </c>
      <c r="CB23" s="25">
        <f t="shared" si="8"/>
        <v>0</v>
      </c>
      <c r="CC23" s="25">
        <f t="shared" si="9"/>
        <v>0</v>
      </c>
      <c r="CD23" s="25">
        <f t="shared" si="10"/>
        <v>0</v>
      </c>
      <c r="CE23" s="25">
        <f>IF(AND($C23&gt;0,Q23=""),1,IF(Q23&gt;$C23,1,0))</f>
        <v>0</v>
      </c>
      <c r="CF23" s="25">
        <f t="shared" si="11"/>
        <v>0</v>
      </c>
      <c r="CG23" s="25">
        <f t="shared" si="11"/>
        <v>0</v>
      </c>
    </row>
    <row r="24" spans="1:85" s="15" customFormat="1" ht="10.5" customHeight="1" x14ac:dyDescent="0.15">
      <c r="A24" s="260" t="s">
        <v>35</v>
      </c>
      <c r="B24" s="261"/>
      <c r="C24" s="16">
        <f t="shared" si="12"/>
        <v>0</v>
      </c>
      <c r="D24" s="17"/>
      <c r="E24" s="17"/>
      <c r="F24" s="17"/>
      <c r="G24" s="17"/>
      <c r="H24" s="18"/>
      <c r="I24" s="18"/>
      <c r="J24" s="17"/>
      <c r="K24" s="17"/>
      <c r="L24" s="17"/>
      <c r="M24" s="29"/>
      <c r="N24" s="20"/>
      <c r="O24" s="20"/>
      <c r="P24" s="20"/>
      <c r="Q24" s="20"/>
      <c r="R24" s="20"/>
      <c r="S24" s="22"/>
      <c r="T24" s="15" t="str">
        <f t="shared" ref="T24:T25" si="14">BQ24&amp;BR24&amp;BS24&amp;BT24&amp;BU24&amp;BV24&amp;BW24&amp;BX24</f>
        <v/>
      </c>
      <c r="BQ24" s="23" t="str">
        <f t="shared" si="2"/>
        <v/>
      </c>
      <c r="BR24" s="23" t="str">
        <f>IF(AND(C24&gt;0,M24="")," * No olvide digitar la variable Programa de Acompañamiento Psicosocial en APS. Si no tiene digite Cero.",IF(M24&gt;C24," * La variable Programa de Acompañamiento Psicosocial en APS no puede ser mayor al Total.",""))</f>
        <v/>
      </c>
      <c r="BS24" s="23" t="str">
        <f t="shared" si="3"/>
        <v/>
      </c>
      <c r="BT24" s="23" t="str">
        <f t="shared" si="4"/>
        <v/>
      </c>
      <c r="BU24" s="23" t="str">
        <f t="shared" si="5"/>
        <v/>
      </c>
      <c r="BV24" s="23" t="str">
        <f t="shared" ref="BV24:BV25" si="15">IF(AND($C24&gt;0,Q24="")," * No olvide digitar la variable Gestante con 3 o más riesgos. Digite Cero si no tiene.",IF(Q24&gt;$C24," * La variable Gestante con 3 o más riesgos no puede ser mayor al Total.",""))</f>
        <v/>
      </c>
      <c r="BW24" s="23" t="str">
        <f t="shared" si="6"/>
        <v/>
      </c>
      <c r="BX24" s="23" t="str">
        <f t="shared" si="7"/>
        <v/>
      </c>
      <c r="BZ24" s="25">
        <f t="shared" si="0"/>
        <v>0</v>
      </c>
      <c r="CA24" s="25">
        <f>IF(AND(C24&gt;0,M24=""),1,IF(M24&gt;C24,1,0))</f>
        <v>0</v>
      </c>
      <c r="CB24" s="25">
        <f t="shared" si="8"/>
        <v>0</v>
      </c>
      <c r="CC24" s="25">
        <f t="shared" si="9"/>
        <v>0</v>
      </c>
      <c r="CD24" s="25">
        <f t="shared" si="10"/>
        <v>0</v>
      </c>
      <c r="CE24" s="25">
        <f t="shared" si="10"/>
        <v>0</v>
      </c>
      <c r="CF24" s="25">
        <f t="shared" si="11"/>
        <v>0</v>
      </c>
      <c r="CG24" s="25">
        <f t="shared" si="11"/>
        <v>0</v>
      </c>
    </row>
    <row r="25" spans="1:85" s="15" customFormat="1" ht="10.5" customHeight="1" x14ac:dyDescent="0.15">
      <c r="A25" s="260" t="s">
        <v>36</v>
      </c>
      <c r="B25" s="261"/>
      <c r="C25" s="16">
        <f>SUM(D25:G25)</f>
        <v>0</v>
      </c>
      <c r="D25" s="17"/>
      <c r="E25" s="17"/>
      <c r="F25" s="17"/>
      <c r="G25" s="17"/>
      <c r="H25" s="18"/>
      <c r="I25" s="18"/>
      <c r="J25" s="17"/>
      <c r="K25" s="17"/>
      <c r="L25" s="17"/>
      <c r="M25" s="29"/>
      <c r="N25" s="20"/>
      <c r="O25" s="20"/>
      <c r="P25" s="20"/>
      <c r="Q25" s="20"/>
      <c r="R25" s="20"/>
      <c r="S25" s="22"/>
      <c r="T25" s="15" t="str">
        <f t="shared" si="14"/>
        <v/>
      </c>
      <c r="BQ25" s="23" t="str">
        <f t="shared" si="2"/>
        <v/>
      </c>
      <c r="BR25" s="23" t="str">
        <f>IF(AND(C25&gt;0,M25="")," * No olvide digitar la variable Programa de Acompañamiento Psicosocial en APS. Si no tiene digite Cero.",IF(M25&gt;C25," * La variable Programa de Acompañamiento Psicosocial en APS no puede ser mayor al Total.",""))</f>
        <v/>
      </c>
      <c r="BS25" s="23" t="str">
        <f t="shared" si="3"/>
        <v/>
      </c>
      <c r="BT25" s="23" t="str">
        <f t="shared" si="4"/>
        <v/>
      </c>
      <c r="BU25" s="23" t="str">
        <f t="shared" si="5"/>
        <v/>
      </c>
      <c r="BV25" s="23" t="str">
        <f t="shared" si="15"/>
        <v/>
      </c>
      <c r="BW25" s="23" t="str">
        <f t="shared" si="6"/>
        <v/>
      </c>
      <c r="BX25" s="23" t="str">
        <f t="shared" si="7"/>
        <v/>
      </c>
      <c r="BZ25" s="25">
        <f t="shared" si="0"/>
        <v>0</v>
      </c>
      <c r="CA25" s="25">
        <f>IF(AND(C25&gt;0,M25=""),1,IF(M25&gt;C25,1,0))</f>
        <v>0</v>
      </c>
      <c r="CB25" s="25">
        <f t="shared" si="8"/>
        <v>0</v>
      </c>
      <c r="CC25" s="25">
        <f t="shared" si="9"/>
        <v>0</v>
      </c>
      <c r="CD25" s="25">
        <f t="shared" si="10"/>
        <v>0</v>
      </c>
      <c r="CE25" s="25">
        <f t="shared" si="10"/>
        <v>0</v>
      </c>
      <c r="CF25" s="25">
        <f t="shared" si="11"/>
        <v>0</v>
      </c>
      <c r="CG25" s="25">
        <f t="shared" si="11"/>
        <v>0</v>
      </c>
    </row>
    <row r="26" spans="1:85" s="15" customFormat="1" ht="10.5" customHeight="1" x14ac:dyDescent="0.15">
      <c r="A26" s="260" t="s">
        <v>37</v>
      </c>
      <c r="B26" s="261"/>
      <c r="C26" s="16">
        <f t="shared" si="12"/>
        <v>0</v>
      </c>
      <c r="D26" s="17"/>
      <c r="E26" s="17"/>
      <c r="F26" s="17"/>
      <c r="G26" s="17"/>
      <c r="H26" s="18"/>
      <c r="I26" s="18"/>
      <c r="J26" s="17"/>
      <c r="K26" s="17"/>
      <c r="L26" s="17"/>
      <c r="M26" s="27"/>
      <c r="N26" s="20"/>
      <c r="O26" s="20"/>
      <c r="P26" s="20"/>
      <c r="Q26" s="30"/>
      <c r="R26" s="20"/>
      <c r="S26" s="22"/>
      <c r="T26" s="15" t="str">
        <f t="shared" ref="T26:T27" si="16">BQ26&amp;BS26&amp;BT26&amp;BU26&amp;BW26&amp;BX26</f>
        <v/>
      </c>
      <c r="BQ26" s="23" t="str">
        <f>IF((J26+K26+L26)&lt;&gt;C26," * La suma del N° de Primera visita + Segunda visita + Tercera o más visitas de seguimiento debe coincidir con el Total.","")</f>
        <v/>
      </c>
      <c r="BR26" s="24"/>
      <c r="BS26" s="23" t="str">
        <f t="shared" si="3"/>
        <v/>
      </c>
      <c r="BT26" s="23" t="str">
        <f t="shared" si="4"/>
        <v/>
      </c>
      <c r="BU26" s="23" t="str">
        <f t="shared" si="5"/>
        <v/>
      </c>
      <c r="BV26" s="24"/>
      <c r="BW26" s="23" t="str">
        <f t="shared" si="6"/>
        <v/>
      </c>
      <c r="BX26" s="23" t="str">
        <f t="shared" si="7"/>
        <v/>
      </c>
      <c r="BZ26" s="25">
        <f t="shared" si="0"/>
        <v>0</v>
      </c>
      <c r="CA26" s="26"/>
      <c r="CB26" s="25">
        <f t="shared" si="8"/>
        <v>0</v>
      </c>
      <c r="CC26" s="25">
        <f t="shared" si="9"/>
        <v>0</v>
      </c>
      <c r="CD26" s="25">
        <f t="shared" si="10"/>
        <v>0</v>
      </c>
      <c r="CE26" s="26"/>
      <c r="CF26" s="25">
        <f t="shared" si="11"/>
        <v>0</v>
      </c>
      <c r="CG26" s="25">
        <f t="shared" si="11"/>
        <v>0</v>
      </c>
    </row>
    <row r="27" spans="1:85" s="15" customFormat="1" ht="10.5" customHeight="1" x14ac:dyDescent="0.15">
      <c r="A27" s="260" t="s">
        <v>38</v>
      </c>
      <c r="B27" s="261"/>
      <c r="C27" s="16">
        <f t="shared" si="12"/>
        <v>0</v>
      </c>
      <c r="D27" s="17"/>
      <c r="E27" s="17"/>
      <c r="F27" s="17"/>
      <c r="G27" s="17"/>
      <c r="H27" s="18"/>
      <c r="I27" s="18"/>
      <c r="J27" s="17"/>
      <c r="K27" s="17"/>
      <c r="L27" s="17"/>
      <c r="M27" s="27"/>
      <c r="N27" s="20"/>
      <c r="O27" s="20"/>
      <c r="P27" s="20"/>
      <c r="Q27" s="30"/>
      <c r="R27" s="20"/>
      <c r="S27" s="22"/>
      <c r="T27" s="15" t="str">
        <f t="shared" si="16"/>
        <v/>
      </c>
      <c r="BQ27" s="23" t="str">
        <f t="shared" si="2"/>
        <v/>
      </c>
      <c r="BR27" s="24"/>
      <c r="BS27" s="23" t="str">
        <f t="shared" si="3"/>
        <v/>
      </c>
      <c r="BT27" s="23" t="str">
        <f t="shared" si="4"/>
        <v/>
      </c>
      <c r="BU27" s="23" t="str">
        <f t="shared" si="5"/>
        <v/>
      </c>
      <c r="BV27" s="24"/>
      <c r="BW27" s="23" t="str">
        <f t="shared" si="6"/>
        <v/>
      </c>
      <c r="BX27" s="23" t="str">
        <f t="shared" si="7"/>
        <v/>
      </c>
      <c r="BZ27" s="25">
        <f t="shared" si="0"/>
        <v>0</v>
      </c>
      <c r="CA27" s="26"/>
      <c r="CB27" s="25">
        <f t="shared" si="8"/>
        <v>0</v>
      </c>
      <c r="CC27" s="25">
        <f t="shared" si="9"/>
        <v>0</v>
      </c>
      <c r="CD27" s="25">
        <f t="shared" si="10"/>
        <v>0</v>
      </c>
      <c r="CE27" s="26"/>
      <c r="CF27" s="25">
        <f t="shared" si="11"/>
        <v>0</v>
      </c>
      <c r="CG27" s="25">
        <f t="shared" si="11"/>
        <v>0</v>
      </c>
    </row>
    <row r="28" spans="1:85" s="15" customFormat="1" ht="10.5" x14ac:dyDescent="0.15">
      <c r="A28" s="260" t="s">
        <v>39</v>
      </c>
      <c r="B28" s="261"/>
      <c r="C28" s="16">
        <f t="shared" si="12"/>
        <v>0</v>
      </c>
      <c r="D28" s="17"/>
      <c r="E28" s="17"/>
      <c r="F28" s="17"/>
      <c r="G28" s="17"/>
      <c r="H28" s="18"/>
      <c r="I28" s="18"/>
      <c r="J28" s="17"/>
      <c r="K28" s="17"/>
      <c r="L28" s="17"/>
      <c r="M28" s="27"/>
      <c r="N28" s="20"/>
      <c r="O28" s="20"/>
      <c r="P28" s="20"/>
      <c r="Q28" s="30"/>
      <c r="R28" s="20"/>
      <c r="S28" s="22"/>
      <c r="T28" s="15" t="str">
        <f>BQ28&amp;BS28&amp;BT28&amp;BU28&amp;BW28&amp;BX28</f>
        <v/>
      </c>
      <c r="BQ28" s="23" t="str">
        <f t="shared" si="2"/>
        <v/>
      </c>
      <c r="BR28" s="24"/>
      <c r="BS28" s="23" t="str">
        <f t="shared" si="3"/>
        <v/>
      </c>
      <c r="BT28" s="23" t="str">
        <f t="shared" si="4"/>
        <v/>
      </c>
      <c r="BU28" s="23" t="str">
        <f t="shared" si="5"/>
        <v/>
      </c>
      <c r="BV28" s="24"/>
      <c r="BW28" s="23" t="str">
        <f t="shared" si="6"/>
        <v/>
      </c>
      <c r="BX28" s="23" t="str">
        <f t="shared" si="7"/>
        <v/>
      </c>
      <c r="BZ28" s="25">
        <f t="shared" si="0"/>
        <v>0</v>
      </c>
      <c r="CA28" s="26"/>
      <c r="CB28" s="25">
        <f t="shared" si="8"/>
        <v>0</v>
      </c>
      <c r="CC28" s="25">
        <f t="shared" si="9"/>
        <v>0</v>
      </c>
      <c r="CD28" s="25">
        <f t="shared" si="10"/>
        <v>0</v>
      </c>
      <c r="CE28" s="26"/>
      <c r="CF28" s="25">
        <f t="shared" si="11"/>
        <v>0</v>
      </c>
      <c r="CG28" s="25">
        <f t="shared" si="11"/>
        <v>0</v>
      </c>
    </row>
    <row r="29" spans="1:85" s="15" customFormat="1" ht="10.5" x14ac:dyDescent="0.15">
      <c r="A29" s="260" t="s">
        <v>40</v>
      </c>
      <c r="B29" s="261"/>
      <c r="C29" s="16">
        <f t="shared" si="12"/>
        <v>0</v>
      </c>
      <c r="D29" s="17"/>
      <c r="E29" s="17"/>
      <c r="F29" s="17"/>
      <c r="G29" s="17"/>
      <c r="H29" s="18"/>
      <c r="I29" s="18"/>
      <c r="J29" s="17"/>
      <c r="K29" s="17"/>
      <c r="L29" s="17"/>
      <c r="M29" s="29"/>
      <c r="N29" s="20"/>
      <c r="O29" s="20"/>
      <c r="P29" s="20"/>
      <c r="Q29" s="30"/>
      <c r="R29" s="20"/>
      <c r="S29" s="22"/>
      <c r="T29" s="15" t="str">
        <f>BQ29&amp;BR29&amp;BS29&amp;BT29&amp;BU29&amp;BW29&amp;BX29</f>
        <v/>
      </c>
      <c r="BQ29" s="23" t="str">
        <f t="shared" si="2"/>
        <v/>
      </c>
      <c r="BR29" s="23" t="str">
        <f t="shared" ref="BR29:BR35" si="17">IF(AND(C29&gt;0,M29="")," * No olvide digitar la variable Programa de Acompañamiento Psicosocial en APS. Si no tiene digite Cero.",IF(M29&gt;C29," * La variable Programa de Acompañamiento Psicosocial en APS no puede ser mayor al Total.",""))</f>
        <v/>
      </c>
      <c r="BS29" s="23" t="str">
        <f t="shared" si="3"/>
        <v/>
      </c>
      <c r="BT29" s="23" t="str">
        <f t="shared" si="4"/>
        <v/>
      </c>
      <c r="BU29" s="23" t="str">
        <f t="shared" si="5"/>
        <v/>
      </c>
      <c r="BV29" s="24"/>
      <c r="BW29" s="23" t="str">
        <f t="shared" si="6"/>
        <v/>
      </c>
      <c r="BX29" s="23" t="str">
        <f t="shared" si="7"/>
        <v/>
      </c>
      <c r="BZ29" s="25">
        <f t="shared" si="0"/>
        <v>0</v>
      </c>
      <c r="CA29" s="25">
        <f t="shared" ref="CA29:CA35" si="18">IF(AND(C29&gt;0,M29=""),1,IF(M29&gt;C29,1,0))</f>
        <v>0</v>
      </c>
      <c r="CB29" s="25">
        <f t="shared" si="8"/>
        <v>0</v>
      </c>
      <c r="CC29" s="25">
        <f t="shared" si="9"/>
        <v>0</v>
      </c>
      <c r="CD29" s="25">
        <f t="shared" si="10"/>
        <v>0</v>
      </c>
      <c r="CE29" s="26"/>
      <c r="CF29" s="25">
        <f t="shared" si="11"/>
        <v>0</v>
      </c>
      <c r="CG29" s="25">
        <f t="shared" si="11"/>
        <v>0</v>
      </c>
    </row>
    <row r="30" spans="1:85" s="15" customFormat="1" ht="10.5" customHeight="1" x14ac:dyDescent="0.15">
      <c r="A30" s="260" t="s">
        <v>41</v>
      </c>
      <c r="B30" s="261"/>
      <c r="C30" s="16">
        <f t="shared" si="12"/>
        <v>0</v>
      </c>
      <c r="D30" s="17"/>
      <c r="E30" s="17"/>
      <c r="F30" s="17"/>
      <c r="G30" s="17"/>
      <c r="H30" s="18"/>
      <c r="I30" s="18"/>
      <c r="J30" s="17"/>
      <c r="K30" s="17"/>
      <c r="L30" s="17"/>
      <c r="M30" s="29"/>
      <c r="N30" s="20"/>
      <c r="O30" s="20"/>
      <c r="P30" s="20"/>
      <c r="Q30" s="30"/>
      <c r="R30" s="20"/>
      <c r="S30" s="22"/>
      <c r="T30" s="15" t="str">
        <f t="shared" ref="T30:T35" si="19">BQ30&amp;BR30&amp;BS30&amp;BT30&amp;BU30&amp;BW30&amp;BX30</f>
        <v/>
      </c>
      <c r="BQ30" s="23" t="str">
        <f t="shared" si="2"/>
        <v/>
      </c>
      <c r="BR30" s="23" t="str">
        <f t="shared" si="17"/>
        <v/>
      </c>
      <c r="BS30" s="23" t="str">
        <f t="shared" si="3"/>
        <v/>
      </c>
      <c r="BT30" s="23" t="str">
        <f t="shared" si="4"/>
        <v/>
      </c>
      <c r="BU30" s="23" t="str">
        <f t="shared" si="5"/>
        <v/>
      </c>
      <c r="BV30" s="24"/>
      <c r="BW30" s="23" t="str">
        <f t="shared" si="6"/>
        <v/>
      </c>
      <c r="BX30" s="23" t="str">
        <f t="shared" si="7"/>
        <v/>
      </c>
      <c r="BZ30" s="25">
        <f t="shared" si="0"/>
        <v>0</v>
      </c>
      <c r="CA30" s="25">
        <f t="shared" si="18"/>
        <v>0</v>
      </c>
      <c r="CB30" s="25">
        <f t="shared" si="8"/>
        <v>0</v>
      </c>
      <c r="CC30" s="25">
        <f t="shared" si="9"/>
        <v>0</v>
      </c>
      <c r="CD30" s="25">
        <f t="shared" si="10"/>
        <v>0</v>
      </c>
      <c r="CE30" s="26"/>
      <c r="CF30" s="25">
        <f t="shared" si="11"/>
        <v>0</v>
      </c>
      <c r="CG30" s="25">
        <f t="shared" si="11"/>
        <v>0</v>
      </c>
    </row>
    <row r="31" spans="1:85" s="15" customFormat="1" ht="10.5" customHeight="1" x14ac:dyDescent="0.15">
      <c r="A31" s="268" t="s">
        <v>42</v>
      </c>
      <c r="B31" s="269"/>
      <c r="C31" s="16">
        <f>SUM(D31:G31)</f>
        <v>0</v>
      </c>
      <c r="D31" s="17"/>
      <c r="E31" s="17"/>
      <c r="F31" s="17"/>
      <c r="G31" s="17"/>
      <c r="H31" s="18"/>
      <c r="I31" s="18"/>
      <c r="J31" s="17"/>
      <c r="K31" s="17"/>
      <c r="L31" s="17"/>
      <c r="M31" s="29"/>
      <c r="N31" s="20"/>
      <c r="O31" s="20"/>
      <c r="P31" s="20"/>
      <c r="Q31" s="30"/>
      <c r="R31" s="20"/>
      <c r="S31" s="22"/>
      <c r="T31" s="15" t="str">
        <f t="shared" si="19"/>
        <v/>
      </c>
      <c r="BQ31" s="23" t="str">
        <f t="shared" si="2"/>
        <v/>
      </c>
      <c r="BR31" s="23" t="str">
        <f t="shared" si="17"/>
        <v/>
      </c>
      <c r="BS31" s="23" t="str">
        <f t="shared" si="3"/>
        <v/>
      </c>
      <c r="BT31" s="23" t="str">
        <f t="shared" si="4"/>
        <v/>
      </c>
      <c r="BU31" s="23" t="str">
        <f t="shared" si="5"/>
        <v/>
      </c>
      <c r="BV31" s="24"/>
      <c r="BW31" s="23" t="str">
        <f t="shared" si="6"/>
        <v/>
      </c>
      <c r="BX31" s="23" t="str">
        <f t="shared" si="7"/>
        <v/>
      </c>
      <c r="BZ31" s="25">
        <f t="shared" si="0"/>
        <v>0</v>
      </c>
      <c r="CA31" s="25">
        <f t="shared" si="18"/>
        <v>0</v>
      </c>
      <c r="CB31" s="25">
        <f t="shared" si="8"/>
        <v>0</v>
      </c>
      <c r="CC31" s="25">
        <f t="shared" si="9"/>
        <v>0</v>
      </c>
      <c r="CD31" s="25">
        <f t="shared" si="10"/>
        <v>0</v>
      </c>
      <c r="CE31" s="26"/>
      <c r="CF31" s="25">
        <f t="shared" si="11"/>
        <v>0</v>
      </c>
      <c r="CG31" s="25">
        <f t="shared" si="11"/>
        <v>0</v>
      </c>
    </row>
    <row r="32" spans="1:85" s="15" customFormat="1" ht="10.5" customHeight="1" x14ac:dyDescent="0.15">
      <c r="A32" s="268" t="s">
        <v>43</v>
      </c>
      <c r="B32" s="269"/>
      <c r="C32" s="16">
        <f>SUM(D32:G32)</f>
        <v>0</v>
      </c>
      <c r="D32" s="17"/>
      <c r="E32" s="17"/>
      <c r="F32" s="17"/>
      <c r="G32" s="17"/>
      <c r="H32" s="18"/>
      <c r="I32" s="18"/>
      <c r="J32" s="17"/>
      <c r="K32" s="17"/>
      <c r="L32" s="17"/>
      <c r="M32" s="252"/>
      <c r="N32" s="20"/>
      <c r="O32" s="20"/>
      <c r="P32" s="20"/>
      <c r="Q32" s="30"/>
      <c r="R32" s="20"/>
      <c r="S32" s="22"/>
      <c r="T32" s="15" t="str">
        <f t="shared" si="19"/>
        <v/>
      </c>
      <c r="BQ32" s="23" t="str">
        <f t="shared" si="2"/>
        <v/>
      </c>
      <c r="BR32" s="23" t="str">
        <f t="shared" si="17"/>
        <v/>
      </c>
      <c r="BS32" s="23" t="str">
        <f t="shared" si="3"/>
        <v/>
      </c>
      <c r="BT32" s="23" t="str">
        <f t="shared" si="4"/>
        <v/>
      </c>
      <c r="BU32" s="23" t="str">
        <f t="shared" si="5"/>
        <v/>
      </c>
      <c r="BV32" s="24"/>
      <c r="BW32" s="23" t="str">
        <f t="shared" si="6"/>
        <v/>
      </c>
      <c r="BX32" s="23" t="str">
        <f t="shared" si="7"/>
        <v/>
      </c>
      <c r="BZ32" s="25">
        <f t="shared" si="0"/>
        <v>0</v>
      </c>
      <c r="CA32" s="25">
        <f t="shared" si="18"/>
        <v>0</v>
      </c>
      <c r="CB32" s="25">
        <f t="shared" si="8"/>
        <v>0</v>
      </c>
      <c r="CC32" s="25">
        <f t="shared" si="9"/>
        <v>0</v>
      </c>
      <c r="CD32" s="25">
        <f t="shared" si="10"/>
        <v>0</v>
      </c>
      <c r="CE32" s="26"/>
      <c r="CF32" s="25">
        <f t="shared" si="11"/>
        <v>0</v>
      </c>
      <c r="CG32" s="25">
        <f t="shared" si="11"/>
        <v>0</v>
      </c>
    </row>
    <row r="33" spans="1:85" s="15" customFormat="1" ht="10.5" customHeight="1" x14ac:dyDescent="0.15">
      <c r="A33" s="268" t="s">
        <v>44</v>
      </c>
      <c r="B33" s="269"/>
      <c r="C33" s="16">
        <f>SUM(D33:G33)</f>
        <v>0</v>
      </c>
      <c r="D33" s="17"/>
      <c r="E33" s="17"/>
      <c r="F33" s="17"/>
      <c r="G33" s="17"/>
      <c r="H33" s="18"/>
      <c r="I33" s="18"/>
      <c r="J33" s="17"/>
      <c r="K33" s="17"/>
      <c r="L33" s="17"/>
      <c r="M33" s="252"/>
      <c r="N33" s="20"/>
      <c r="O33" s="20"/>
      <c r="P33" s="20"/>
      <c r="Q33" s="30"/>
      <c r="R33" s="20"/>
      <c r="S33" s="22"/>
      <c r="T33" s="15" t="str">
        <f>BQ33&amp;BR33&amp;BS33&amp;BT33&amp;BU33&amp;BW33&amp;BX33</f>
        <v/>
      </c>
      <c r="BQ33" s="23" t="str">
        <f t="shared" si="2"/>
        <v/>
      </c>
      <c r="BR33" s="23" t="str">
        <f t="shared" si="17"/>
        <v/>
      </c>
      <c r="BS33" s="23" t="str">
        <f t="shared" si="3"/>
        <v/>
      </c>
      <c r="BT33" s="23" t="str">
        <f t="shared" si="4"/>
        <v/>
      </c>
      <c r="BU33" s="23" t="str">
        <f t="shared" si="5"/>
        <v/>
      </c>
      <c r="BV33" s="24"/>
      <c r="BW33" s="23" t="str">
        <f t="shared" si="6"/>
        <v/>
      </c>
      <c r="BX33" s="23" t="str">
        <f t="shared" si="7"/>
        <v/>
      </c>
      <c r="BZ33" s="25">
        <f t="shared" si="0"/>
        <v>0</v>
      </c>
      <c r="CA33" s="25">
        <f t="shared" si="18"/>
        <v>0</v>
      </c>
      <c r="CB33" s="25">
        <f t="shared" si="8"/>
        <v>0</v>
      </c>
      <c r="CC33" s="25">
        <f t="shared" si="9"/>
        <v>0</v>
      </c>
      <c r="CD33" s="25">
        <f t="shared" si="10"/>
        <v>0</v>
      </c>
      <c r="CE33" s="26"/>
      <c r="CF33" s="25">
        <f t="shared" si="11"/>
        <v>0</v>
      </c>
      <c r="CG33" s="25">
        <f t="shared" si="11"/>
        <v>0</v>
      </c>
    </row>
    <row r="34" spans="1:85" s="15" customFormat="1" ht="10.5" customHeight="1" x14ac:dyDescent="0.15">
      <c r="A34" s="268" t="s">
        <v>45</v>
      </c>
      <c r="B34" s="269"/>
      <c r="C34" s="31">
        <f>SUM(D34:G34)</f>
        <v>0</v>
      </c>
      <c r="D34" s="17"/>
      <c r="E34" s="17"/>
      <c r="F34" s="17"/>
      <c r="G34" s="17"/>
      <c r="H34" s="18"/>
      <c r="I34" s="18"/>
      <c r="J34" s="17"/>
      <c r="K34" s="17"/>
      <c r="L34" s="17"/>
      <c r="M34" s="29"/>
      <c r="N34" s="32"/>
      <c r="O34" s="32"/>
      <c r="P34" s="32"/>
      <c r="Q34" s="30"/>
      <c r="R34" s="32"/>
      <c r="S34" s="33"/>
      <c r="T34" s="15" t="str">
        <f t="shared" si="19"/>
        <v/>
      </c>
      <c r="BQ34" s="23" t="str">
        <f t="shared" si="2"/>
        <v/>
      </c>
      <c r="BR34" s="23" t="str">
        <f t="shared" si="17"/>
        <v/>
      </c>
      <c r="BS34" s="23" t="str">
        <f t="shared" si="3"/>
        <v/>
      </c>
      <c r="BT34" s="23" t="str">
        <f t="shared" si="4"/>
        <v/>
      </c>
      <c r="BU34" s="23" t="str">
        <f t="shared" si="5"/>
        <v/>
      </c>
      <c r="BV34" s="24"/>
      <c r="BW34" s="23" t="str">
        <f t="shared" si="6"/>
        <v/>
      </c>
      <c r="BX34" s="23" t="str">
        <f t="shared" si="7"/>
        <v/>
      </c>
      <c r="BZ34" s="25">
        <f t="shared" si="0"/>
        <v>0</v>
      </c>
      <c r="CA34" s="25">
        <f t="shared" si="18"/>
        <v>0</v>
      </c>
      <c r="CB34" s="25">
        <f t="shared" si="8"/>
        <v>0</v>
      </c>
      <c r="CC34" s="25">
        <f t="shared" si="9"/>
        <v>0</v>
      </c>
      <c r="CD34" s="25">
        <f t="shared" si="10"/>
        <v>0</v>
      </c>
      <c r="CE34" s="26"/>
      <c r="CF34" s="25">
        <f t="shared" si="11"/>
        <v>0</v>
      </c>
      <c r="CG34" s="25">
        <f t="shared" si="11"/>
        <v>0</v>
      </c>
    </row>
    <row r="35" spans="1:85" s="15" customFormat="1" ht="10.5" x14ac:dyDescent="0.15">
      <c r="A35" s="270" t="s">
        <v>46</v>
      </c>
      <c r="B35" s="271"/>
      <c r="C35" s="34">
        <f>SUM(D35:G35)</f>
        <v>0</v>
      </c>
      <c r="D35" s="17"/>
      <c r="E35" s="17"/>
      <c r="F35" s="17"/>
      <c r="G35" s="17"/>
      <c r="H35" s="35"/>
      <c r="I35" s="35"/>
      <c r="J35" s="17"/>
      <c r="K35" s="17"/>
      <c r="L35" s="17"/>
      <c r="M35" s="36"/>
      <c r="N35" s="37"/>
      <c r="O35" s="37"/>
      <c r="P35" s="37"/>
      <c r="Q35" s="38"/>
      <c r="R35" s="37"/>
      <c r="S35" s="39"/>
      <c r="T35" s="15" t="str">
        <f t="shared" si="19"/>
        <v/>
      </c>
      <c r="BQ35" s="23" t="str">
        <f t="shared" si="2"/>
        <v/>
      </c>
      <c r="BR35" s="23" t="str">
        <f t="shared" si="17"/>
        <v/>
      </c>
      <c r="BS35" s="23" t="str">
        <f t="shared" si="3"/>
        <v/>
      </c>
      <c r="BT35" s="23" t="str">
        <f t="shared" si="4"/>
        <v/>
      </c>
      <c r="BU35" s="23" t="str">
        <f t="shared" si="5"/>
        <v/>
      </c>
      <c r="BV35" s="24"/>
      <c r="BW35" s="23" t="str">
        <f t="shared" si="6"/>
        <v/>
      </c>
      <c r="BX35" s="23" t="str">
        <f t="shared" si="7"/>
        <v/>
      </c>
      <c r="BZ35" s="25">
        <f t="shared" si="0"/>
        <v>0</v>
      </c>
      <c r="CA35" s="25">
        <f t="shared" si="18"/>
        <v>0</v>
      </c>
      <c r="CB35" s="25">
        <f t="shared" si="8"/>
        <v>0</v>
      </c>
      <c r="CC35" s="25">
        <f t="shared" si="9"/>
        <v>0</v>
      </c>
      <c r="CD35" s="25">
        <f t="shared" si="10"/>
        <v>0</v>
      </c>
      <c r="CE35" s="26"/>
      <c r="CF35" s="25">
        <f t="shared" si="11"/>
        <v>0</v>
      </c>
      <c r="CG35" s="25">
        <f t="shared" si="11"/>
        <v>0</v>
      </c>
    </row>
    <row r="36" spans="1:85" s="5" customFormat="1" ht="11.25" x14ac:dyDescent="0.15">
      <c r="A36" s="272" t="s">
        <v>47</v>
      </c>
      <c r="B36" s="272"/>
      <c r="C36" s="272"/>
      <c r="D36" s="272"/>
      <c r="E36" s="272"/>
      <c r="F36" s="272"/>
      <c r="G36" s="272"/>
      <c r="H36" s="272"/>
      <c r="I36" s="272"/>
      <c r="J36" s="272"/>
      <c r="K36" s="272"/>
      <c r="L36" s="272"/>
      <c r="M36" s="272"/>
      <c r="N36" s="272"/>
    </row>
    <row r="37" spans="1:85" s="15" customFormat="1" ht="63" x14ac:dyDescent="0.15">
      <c r="A37" s="263" t="s">
        <v>3</v>
      </c>
      <c r="B37" s="267"/>
      <c r="C37" s="40" t="s">
        <v>48</v>
      </c>
      <c r="D37" s="41" t="s">
        <v>49</v>
      </c>
      <c r="E37" s="8" t="s">
        <v>50</v>
      </c>
      <c r="F37" s="42" t="s">
        <v>51</v>
      </c>
      <c r="G37" s="11" t="s">
        <v>52</v>
      </c>
      <c r="H37" s="8" t="s">
        <v>53</v>
      </c>
      <c r="I37" s="8" t="s">
        <v>54</v>
      </c>
      <c r="J37" s="8" t="s">
        <v>55</v>
      </c>
      <c r="K37" s="13" t="s">
        <v>16</v>
      </c>
      <c r="L37" s="8" t="s">
        <v>56</v>
      </c>
      <c r="M37" s="8" t="s">
        <v>57</v>
      </c>
      <c r="N37" s="14" t="s">
        <v>58</v>
      </c>
    </row>
    <row r="38" spans="1:85" s="15" customFormat="1" ht="31.5" x14ac:dyDescent="0.15">
      <c r="A38" s="274" t="s">
        <v>59</v>
      </c>
      <c r="B38" s="43" t="s">
        <v>60</v>
      </c>
      <c r="C38" s="44"/>
      <c r="D38" s="45"/>
      <c r="E38" s="46"/>
      <c r="F38" s="47"/>
      <c r="G38" s="45"/>
      <c r="H38" s="46"/>
      <c r="I38" s="46"/>
      <c r="J38" s="46"/>
      <c r="K38" s="48"/>
      <c r="L38" s="46"/>
      <c r="M38" s="46"/>
      <c r="N38" s="49"/>
      <c r="O38" s="15" t="str">
        <f>BQ38&amp;BR38&amp;BS38&amp;BT38</f>
        <v/>
      </c>
      <c r="BQ38" s="23" t="str">
        <f>IF(AND(SUM($C38:$F38)&gt;0,K38="")," * No olvide digitar la variable Migrantes. Digite Cero si no tiene.",IF(K38&gt;SUM($C38:$F38)," * La variable Migrantes no puede ser mayor a la suma de las variables de Visitas.",""))</f>
        <v/>
      </c>
      <c r="BR38" s="23" t="str">
        <f>IF(AND(SUM($C38:$F38)&gt;0,L38="")," * No olvide digitar la variable Pueblos originarios. Digite Cero si no tiene.",IF(L38&gt;SUM($C38:$F38)," * La variable Pueblos originarios no puede ser mayor a la suma de las variables de Visitas.",""))</f>
        <v/>
      </c>
      <c r="BS38" s="23" t="str">
        <f>IF(AND(SUM($C38:$F38)&gt;0,M38="")," * No olvide digitar la variable Población en ECICEP. Digite Cero si no tiene.",IF(M38&gt;SUM($C38:$F38)," * La variable Población en ECICEP no puede ser mayor a la suma de las variables de Visitas.",""))</f>
        <v/>
      </c>
      <c r="BT38" s="23" t="str">
        <f>IF(AND(SUM($C38:$F38)&gt;0,N38="")," * No olvide digitar la variable Población ELEAM o institucionalizada. Digite Cero si no tiene.",IF(N38&gt;SUM($C38:$F38)," * La variable Población ELEAM o institucionalizada no puede ser mayor a la suma de las variables de Visitas.",""))</f>
        <v/>
      </c>
      <c r="BZ38" s="25">
        <f>IF(AND(SUM($C38:$F38)&gt;0,K38=""),1,IF(K38&gt;SUM($C38:$F38),1,0))</f>
        <v>0</v>
      </c>
      <c r="CA38" s="25">
        <f>IF(AND(SUM($C38:$F38)&gt;0,L38=""),1,IF(L38&gt;SUM($C38:$F38),1,0))</f>
        <v>0</v>
      </c>
      <c r="CB38" s="25">
        <f>IF(AND(SUM($C38:$F38)&gt;0,M38=""),1,IF(M38&gt;SUM($C38:$F38),1,0))</f>
        <v>0</v>
      </c>
      <c r="CC38" s="25">
        <f>IF(AND(SUM($C38:$F38)&gt;0,N38=""),1,IF(N38&gt;SUM($C38:$F38),1,0))</f>
        <v>0</v>
      </c>
    </row>
    <row r="39" spans="1:85" s="15" customFormat="1" ht="42" x14ac:dyDescent="0.15">
      <c r="A39" s="275"/>
      <c r="B39" s="50" t="s">
        <v>61</v>
      </c>
      <c r="C39" s="51"/>
      <c r="D39" s="52"/>
      <c r="E39" s="17"/>
      <c r="F39" s="53"/>
      <c r="G39" s="52"/>
      <c r="H39" s="54"/>
      <c r="I39" s="54"/>
      <c r="J39" s="54"/>
      <c r="K39" s="55"/>
      <c r="L39" s="17"/>
      <c r="M39" s="17"/>
      <c r="N39" s="56"/>
      <c r="O39" s="15" t="str">
        <f t="shared" ref="O39:O46" si="20">BQ39&amp;BR39&amp;BS39&amp;BT39</f>
        <v/>
      </c>
      <c r="BQ39" s="23" t="str">
        <f t="shared" ref="BQ39:BQ40" si="21">IF(AND(SUM($C39:$F39)&gt;0,K39="")," * No olvide digitar la variable Migrantes. Digite Cero si no tiene.",IF(K39&gt;SUM($C39:$F39)," * La variable Migrantes no puede ser mayor a la suma de las variables de Visitas.",""))</f>
        <v/>
      </c>
      <c r="BR39" s="23" t="str">
        <f t="shared" ref="BR39:BR40" si="22">IF(AND(SUM($C39:$F39)&gt;0,L39="")," * No olvide digitar la variable Pueblos originarios. Digite Cero si no tiene.",IF(L39&gt;SUM($C39:$F39)," * La variable Pueblos originarios no puede ser mayor a la suma de las variables de Visitas.",""))</f>
        <v/>
      </c>
      <c r="BS39" s="23" t="str">
        <f t="shared" ref="BS39:BS40" si="23">IF(AND(SUM($C39:$F39)&gt;0,M39="")," * No olvide digitar la variable Población en ECICEP. Digite Cero si no tiene.",IF(M39&gt;SUM($C39:$F39)," * La variable Población en ECICEP no puede ser mayor a la suma de las variables de Visitas.",""))</f>
        <v/>
      </c>
      <c r="BT39" s="23" t="str">
        <f t="shared" ref="BT39:BT40" si="24">IF(AND(SUM($C39:$F39)&gt;0,N39="")," * No olvide digitar la variable Población ELEAM o institucionalizada. Digite Cero si no tiene.",IF(N39&gt;SUM($C39:$F39)," * La variable Población ELEAM o institucionalizada no puede ser mayor a la suma de las variables de Visitas.",""))</f>
        <v/>
      </c>
      <c r="BZ39" s="25">
        <f t="shared" ref="BZ39:BZ40" si="25">IF(AND(SUM($C39:$F39)&gt;0,K39=""),1,IF(K39&gt;SUM($C39:$F39),1,0))</f>
        <v>0</v>
      </c>
      <c r="CA39" s="25">
        <f t="shared" ref="CA39:CC40" si="26">IF(AND(SUM($C39:$F39)&gt;0,L39=""),1,IF(L39&gt;SUM($C39:$F39),1,0))</f>
        <v>0</v>
      </c>
      <c r="CB39" s="25">
        <f t="shared" si="26"/>
        <v>0</v>
      </c>
      <c r="CC39" s="25">
        <f t="shared" si="26"/>
        <v>0</v>
      </c>
    </row>
    <row r="40" spans="1:85" s="15" customFormat="1" ht="42" x14ac:dyDescent="0.15">
      <c r="A40" s="276"/>
      <c r="B40" s="57" t="s">
        <v>62</v>
      </c>
      <c r="C40" s="58"/>
      <c r="D40" s="59"/>
      <c r="E40" s="60"/>
      <c r="F40" s="61"/>
      <c r="G40" s="59"/>
      <c r="H40" s="62"/>
      <c r="I40" s="62"/>
      <c r="J40" s="62"/>
      <c r="K40" s="63"/>
      <c r="L40" s="60"/>
      <c r="M40" s="60"/>
      <c r="N40" s="64"/>
      <c r="O40" s="15" t="str">
        <f t="shared" si="20"/>
        <v/>
      </c>
      <c r="BQ40" s="23" t="str">
        <f t="shared" si="21"/>
        <v/>
      </c>
      <c r="BR40" s="23" t="str">
        <f t="shared" si="22"/>
        <v/>
      </c>
      <c r="BS40" s="23" t="str">
        <f t="shared" si="23"/>
        <v/>
      </c>
      <c r="BT40" s="23" t="str">
        <f t="shared" si="24"/>
        <v/>
      </c>
      <c r="BZ40" s="25">
        <f t="shared" si="25"/>
        <v>0</v>
      </c>
      <c r="CA40" s="25">
        <f t="shared" si="26"/>
        <v>0</v>
      </c>
      <c r="CB40" s="25">
        <f t="shared" si="26"/>
        <v>0</v>
      </c>
      <c r="CC40" s="25">
        <f t="shared" si="26"/>
        <v>0</v>
      </c>
    </row>
    <row r="41" spans="1:85" s="15" customFormat="1" ht="10.5" x14ac:dyDescent="0.15">
      <c r="A41" s="277" t="s">
        <v>4</v>
      </c>
      <c r="B41" s="278"/>
      <c r="C41" s="65">
        <f>SUM(C38:C40)</f>
        <v>0</v>
      </c>
      <c r="D41" s="66">
        <f t="shared" ref="D41:N41" si="27">SUM(D38:D40)</f>
        <v>0</v>
      </c>
      <c r="E41" s="67">
        <f t="shared" si="27"/>
        <v>0</v>
      </c>
      <c r="F41" s="68">
        <f t="shared" si="27"/>
        <v>0</v>
      </c>
      <c r="G41" s="66">
        <f t="shared" si="27"/>
        <v>0</v>
      </c>
      <c r="H41" s="67">
        <f t="shared" si="27"/>
        <v>0</v>
      </c>
      <c r="I41" s="67">
        <f t="shared" si="27"/>
        <v>0</v>
      </c>
      <c r="J41" s="69">
        <f t="shared" si="27"/>
        <v>0</v>
      </c>
      <c r="K41" s="70">
        <f t="shared" si="27"/>
        <v>0</v>
      </c>
      <c r="L41" s="71">
        <f t="shared" si="27"/>
        <v>0</v>
      </c>
      <c r="M41" s="71">
        <f t="shared" si="27"/>
        <v>0</v>
      </c>
      <c r="N41" s="72">
        <f t="shared" si="27"/>
        <v>0</v>
      </c>
    </row>
    <row r="42" spans="1:85" s="15" customFormat="1" ht="10.5" customHeight="1" x14ac:dyDescent="0.15">
      <c r="A42" s="274" t="s">
        <v>63</v>
      </c>
      <c r="B42" s="73" t="s">
        <v>64</v>
      </c>
      <c r="C42" s="74"/>
      <c r="D42" s="74"/>
      <c r="E42" s="75"/>
      <c r="F42" s="76"/>
      <c r="G42" s="77"/>
      <c r="H42" s="78"/>
      <c r="I42" s="75"/>
      <c r="J42" s="78"/>
      <c r="K42" s="79"/>
      <c r="L42" s="78"/>
      <c r="M42" s="78"/>
      <c r="N42" s="80"/>
      <c r="O42" s="15" t="str">
        <f>BQ42&amp;BR42&amp;BS42</f>
        <v/>
      </c>
      <c r="BQ42" s="23" t="str">
        <f>IF(AND(SUM($C42:$F42)&gt;0,K42="")," * No olvide digitar la variable Migrantes. Digite Cero si no tiene.",IF(K42&gt;SUM($C42:$F42)," * La variable Migrantes no puede ser mayor a la suma de las variables de Visitas.",""))</f>
        <v/>
      </c>
      <c r="BR42" s="23" t="str">
        <f>IF(AND(SUM($C42:$F42)&gt;0,L42="")," * No olvide digitar la variable Pueblos originarios. Digite Cero si no tiene.",IF(L42&gt;SUM($C42:$F42)," * La variable Pueblos originarios no puede ser mayor a la suma de las variables de Visitas.",""))</f>
        <v/>
      </c>
      <c r="BS42" s="23" t="str">
        <f>IF(AND(SUM($C42:$F42)&gt;0,M42="")," * No olvide digitar la variable Población en ECICEP. Digite Cero si no tiene.",IF(M42&gt;SUM($C42:$F42)," * La variable Población en ECICEP no puede ser mayor a la suma de las variables de Visitas.",""))</f>
        <v/>
      </c>
      <c r="BT42" s="24"/>
      <c r="BZ42" s="25">
        <f>IF(AND(SUM($C42:$F42)&gt;0,K42=""),1,IF(K42&gt;SUM($C42:$F42),1,0))</f>
        <v>0</v>
      </c>
      <c r="CA42" s="25">
        <f t="shared" ref="CA42:CB46" si="28">IF(AND(SUM($C42:$F42)&gt;0,L42=""),1,IF(L42&gt;SUM($C42:$F42),1,0))</f>
        <v>0</v>
      </c>
      <c r="CB42" s="25">
        <f t="shared" si="28"/>
        <v>0</v>
      </c>
      <c r="CC42" s="26"/>
    </row>
    <row r="43" spans="1:85" s="15" customFormat="1" ht="10.5" x14ac:dyDescent="0.15">
      <c r="A43" s="275"/>
      <c r="B43" s="81" t="s">
        <v>65</v>
      </c>
      <c r="C43" s="82"/>
      <c r="D43" s="83"/>
      <c r="E43" s="17"/>
      <c r="F43" s="53"/>
      <c r="G43" s="84"/>
      <c r="H43" s="17"/>
      <c r="I43" s="17"/>
      <c r="J43" s="85"/>
      <c r="K43" s="86"/>
      <c r="L43" s="17"/>
      <c r="M43" s="17"/>
      <c r="N43" s="87"/>
      <c r="O43" s="15" t="str">
        <f t="shared" ref="O43:O45" si="29">BQ43&amp;BR43&amp;BS43</f>
        <v/>
      </c>
      <c r="BQ43" s="23" t="str">
        <f t="shared" ref="BQ43:BQ46" si="30">IF(AND(SUM($C43:$F43)&gt;0,K43="")," * No olvide digitar la variable Migrantes. Digite Cero si no tiene.",IF(K43&gt;SUM($C43:$F43)," * La variable Migrantes no puede ser mayor a la suma de las variables de Visitas.",""))</f>
        <v/>
      </c>
      <c r="BR43" s="23" t="str">
        <f t="shared" ref="BR43:BR46" si="31">IF(AND(SUM($C43:$F43)&gt;0,L43="")," * No olvide digitar la variable Pueblos originarios. Digite Cero si no tiene.",IF(L43&gt;SUM($C43:$F43)," * La variable Pueblos originarios no puede ser mayor a la suma de las variables de Visitas.",""))</f>
        <v/>
      </c>
      <c r="BS43" s="23" t="str">
        <f t="shared" ref="BS43:BS46" si="32">IF(AND(SUM($C43:$F43)&gt;0,M43="")," * No olvide digitar la variable Población en ECICEP. Digite Cero si no tiene.",IF(M43&gt;SUM($C43:$F43)," * La variable Población en ECICEP no puede ser mayor a la suma de las variables de Visitas.",""))</f>
        <v/>
      </c>
      <c r="BT43" s="24"/>
      <c r="BZ43" s="25">
        <f t="shared" ref="BZ43:BZ46" si="33">IF(AND(SUM($C43:$F43)&gt;0,K43=""),1,IF(K43&gt;SUM($C43:$F43),1,0))</f>
        <v>0</v>
      </c>
      <c r="CA43" s="25">
        <f t="shared" si="28"/>
        <v>0</v>
      </c>
      <c r="CB43" s="25">
        <f t="shared" si="28"/>
        <v>0</v>
      </c>
      <c r="CC43" s="26"/>
    </row>
    <row r="44" spans="1:85" s="15" customFormat="1" ht="10.5" x14ac:dyDescent="0.15">
      <c r="A44" s="275"/>
      <c r="B44" s="88" t="s">
        <v>66</v>
      </c>
      <c r="C44" s="51"/>
      <c r="D44" s="83"/>
      <c r="E44" s="78"/>
      <c r="F44" s="89"/>
      <c r="G44" s="84"/>
      <c r="H44" s="17"/>
      <c r="I44" s="78"/>
      <c r="J44" s="90"/>
      <c r="K44" s="91"/>
      <c r="L44" s="17"/>
      <c r="M44" s="78"/>
      <c r="N44" s="87"/>
      <c r="O44" s="15" t="str">
        <f t="shared" si="29"/>
        <v/>
      </c>
      <c r="BQ44" s="23" t="str">
        <f t="shared" si="30"/>
        <v/>
      </c>
      <c r="BR44" s="23" t="str">
        <f t="shared" si="31"/>
        <v/>
      </c>
      <c r="BS44" s="23" t="str">
        <f t="shared" si="32"/>
        <v/>
      </c>
      <c r="BT44" s="24"/>
      <c r="BZ44" s="25">
        <f t="shared" si="33"/>
        <v>0</v>
      </c>
      <c r="CA44" s="25">
        <f t="shared" si="28"/>
        <v>0</v>
      </c>
      <c r="CB44" s="25">
        <f t="shared" si="28"/>
        <v>0</v>
      </c>
      <c r="CC44" s="26"/>
    </row>
    <row r="45" spans="1:85" s="15" customFormat="1" ht="10.5" x14ac:dyDescent="0.15">
      <c r="A45" s="275"/>
      <c r="B45" s="92" t="s">
        <v>67</v>
      </c>
      <c r="C45" s="74"/>
      <c r="D45" s="83"/>
      <c r="E45" s="17"/>
      <c r="F45" s="53"/>
      <c r="G45" s="52"/>
      <c r="H45" s="17"/>
      <c r="I45" s="17"/>
      <c r="J45" s="90"/>
      <c r="K45" s="86"/>
      <c r="L45" s="17"/>
      <c r="M45" s="17"/>
      <c r="N45" s="80"/>
      <c r="O45" s="15" t="str">
        <f t="shared" si="29"/>
        <v/>
      </c>
      <c r="BQ45" s="23" t="str">
        <f t="shared" si="30"/>
        <v/>
      </c>
      <c r="BR45" s="23" t="str">
        <f t="shared" si="31"/>
        <v/>
      </c>
      <c r="BS45" s="23" t="str">
        <f t="shared" si="32"/>
        <v/>
      </c>
      <c r="BT45" s="24"/>
      <c r="BZ45" s="25">
        <f t="shared" si="33"/>
        <v>0</v>
      </c>
      <c r="CA45" s="25">
        <f t="shared" si="28"/>
        <v>0</v>
      </c>
      <c r="CB45" s="25">
        <f t="shared" si="28"/>
        <v>0</v>
      </c>
      <c r="CC45" s="26"/>
    </row>
    <row r="46" spans="1:85" s="15" customFormat="1" ht="10.5" x14ac:dyDescent="0.15">
      <c r="A46" s="275"/>
      <c r="B46" s="93" t="s">
        <v>68</v>
      </c>
      <c r="C46" s="94"/>
      <c r="D46" s="95"/>
      <c r="E46" s="60"/>
      <c r="F46" s="61"/>
      <c r="G46" s="96"/>
      <c r="H46" s="60"/>
      <c r="I46" s="60"/>
      <c r="J46" s="97"/>
      <c r="K46" s="98"/>
      <c r="L46" s="60"/>
      <c r="M46" s="62"/>
      <c r="N46" s="99"/>
      <c r="O46" s="15" t="str">
        <f t="shared" si="20"/>
        <v/>
      </c>
      <c r="BQ46" s="23" t="str">
        <f t="shared" si="30"/>
        <v/>
      </c>
      <c r="BR46" s="23" t="str">
        <f t="shared" si="31"/>
        <v/>
      </c>
      <c r="BS46" s="23" t="str">
        <f t="shared" si="32"/>
        <v/>
      </c>
      <c r="BT46" s="23" t="str">
        <f>IF(AND(SUM($C46:$F46)&gt;0,N46="")," * No olvide digitar la variable Población ELEAM o institucionalizada. Digite Cero si no tiene.",IF(N46&gt;SUM($C46:$F46)," * La variable Población ELEAM o institucionalizada no puede ser mayor a la suma de las variables de Visitas.",""))</f>
        <v/>
      </c>
      <c r="BZ46" s="25">
        <f t="shared" si="33"/>
        <v>0</v>
      </c>
      <c r="CA46" s="25">
        <f t="shared" si="28"/>
        <v>0</v>
      </c>
      <c r="CB46" s="25">
        <f t="shared" si="28"/>
        <v>0</v>
      </c>
      <c r="CC46" s="25">
        <f>IF(AND(SUM($C46:$F46)&gt;0,N46=""),1,IF(N46&gt;SUM($C46:$F46),1,0))</f>
        <v>0</v>
      </c>
    </row>
    <row r="47" spans="1:85" s="15" customFormat="1" ht="10.5" x14ac:dyDescent="0.15">
      <c r="A47" s="277" t="s">
        <v>4</v>
      </c>
      <c r="B47" s="278"/>
      <c r="C47" s="100">
        <f>SUM(C42:C46)</f>
        <v>0</v>
      </c>
      <c r="D47" s="101">
        <f>SUM(D42:D46)</f>
        <v>0</v>
      </c>
      <c r="E47" s="102">
        <f t="shared" ref="E47:N47" si="34">SUM(E42:E46)</f>
        <v>0</v>
      </c>
      <c r="F47" s="103">
        <f t="shared" si="34"/>
        <v>0</v>
      </c>
      <c r="G47" s="101">
        <f t="shared" si="34"/>
        <v>0</v>
      </c>
      <c r="H47" s="102">
        <f t="shared" si="34"/>
        <v>0</v>
      </c>
      <c r="I47" s="102">
        <f t="shared" si="34"/>
        <v>0</v>
      </c>
      <c r="J47" s="104">
        <f t="shared" si="34"/>
        <v>0</v>
      </c>
      <c r="K47" s="105">
        <f t="shared" si="34"/>
        <v>0</v>
      </c>
      <c r="L47" s="106">
        <f t="shared" si="34"/>
        <v>0</v>
      </c>
      <c r="M47" s="106">
        <f t="shared" si="34"/>
        <v>0</v>
      </c>
      <c r="N47" s="107">
        <f t="shared" si="34"/>
        <v>0</v>
      </c>
    </row>
    <row r="48" spans="1:85" s="5" customFormat="1" ht="11.25" x14ac:dyDescent="0.15">
      <c r="A48" s="108" t="s">
        <v>69</v>
      </c>
    </row>
    <row r="49" spans="1:82" s="15" customFormat="1" ht="52.5" x14ac:dyDescent="0.15">
      <c r="A49" s="263" t="s">
        <v>3</v>
      </c>
      <c r="B49" s="267"/>
      <c r="C49" s="109" t="s">
        <v>4</v>
      </c>
      <c r="D49" s="109" t="s">
        <v>5</v>
      </c>
      <c r="E49" s="110" t="s">
        <v>70</v>
      </c>
      <c r="F49" s="8" t="s">
        <v>71</v>
      </c>
      <c r="G49" s="40" t="s">
        <v>8</v>
      </c>
      <c r="H49" s="111" t="s">
        <v>9</v>
      </c>
      <c r="I49" s="112" t="s">
        <v>10</v>
      </c>
      <c r="J49" s="14" t="s">
        <v>15</v>
      </c>
      <c r="K49" s="14" t="s">
        <v>16</v>
      </c>
      <c r="L49" s="14" t="s">
        <v>72</v>
      </c>
      <c r="M49" s="14" t="s">
        <v>73</v>
      </c>
    </row>
    <row r="50" spans="1:82" s="15" customFormat="1" ht="10.5" x14ac:dyDescent="0.15">
      <c r="A50" s="265" t="s">
        <v>74</v>
      </c>
      <c r="B50" s="266"/>
      <c r="C50" s="113">
        <f>SUM(D50:F50)</f>
        <v>0</v>
      </c>
      <c r="D50" s="114"/>
      <c r="E50" s="115"/>
      <c r="F50" s="115"/>
      <c r="G50" s="116"/>
      <c r="H50" s="117"/>
      <c r="I50" s="118"/>
      <c r="J50" s="119"/>
      <c r="K50" s="119"/>
      <c r="L50" s="119"/>
      <c r="M50" s="119"/>
      <c r="N50" s="15" t="str">
        <f>BQ50&amp;BR50&amp;BS50&amp;BT50&amp;BU50</f>
        <v/>
      </c>
      <c r="BQ50" s="23" t="str">
        <f>IF(AND(C50&gt;0,J50="")," * No olvide digitar la variable Pueblos Originarios. Digite Cero si no tiene.",IF(J50&gt;C50," * La variable Pueblos Originarios No puede ser mayor al Total.",""))</f>
        <v/>
      </c>
      <c r="BR50" s="23" t="str">
        <f>IF(AND(C50&gt;0,K50="")," * No olvide digitar la variable Migrantes. Digite Cero si no tiene.",IF(K50&gt;C50," * La variable Migrantes No puede ser mayor al Total.",""))</f>
        <v/>
      </c>
      <c r="BS50" s="23" t="str">
        <f>IF(AND(C50&gt;0,L50="")," * No olvide digitar la variable Niños, niñas, adolescentes y jóvenes SENAME. Digite Cero si no tiene.",IF(L50&gt;C50," * La variable Niños, niñas, adolescentes y jóvenes SENAME No puede ser mayor al Total.",""))</f>
        <v/>
      </c>
      <c r="BT50" s="23" t="str">
        <f>IF(AND(C50&gt;0,M50="")," * No olvide digitar la variable Niños, niñas, adolescentes y jóvenes Mejor Niñez. Digite Cero si no tiene.",IF(M50&gt;C50," * La variable Niños, niñas, adolescentes y jóvenes Mejor Niñez No puede ser mayor al Total.",""))</f>
        <v/>
      </c>
      <c r="BZ50" s="25">
        <f t="shared" ref="BZ50:BZ58" si="35">IF(AND(C50&gt;0,J50=""),1,IF(J50&gt;C50,1,0))</f>
        <v>0</v>
      </c>
      <c r="CA50" s="25">
        <f t="shared" ref="CA50:CA58" si="36">IF(AND(C50&gt;0,K50=""),1,IF(K50&gt;C50,1,0))</f>
        <v>0</v>
      </c>
      <c r="CB50" s="25">
        <f t="shared" ref="CB50:CB58" si="37">IF(AND(C50&gt;0,L50=""),1,IF(L50&gt;C50,1,0))</f>
        <v>0</v>
      </c>
      <c r="CC50" s="25">
        <f t="shared" ref="CC50:CC58" si="38">IF(AND(C50&gt;0,M50=""),1,IF(M50&gt;C50,1,0))</f>
        <v>0</v>
      </c>
    </row>
    <row r="51" spans="1:82" s="15" customFormat="1" ht="10.5" x14ac:dyDescent="0.15">
      <c r="A51" s="260" t="s">
        <v>75</v>
      </c>
      <c r="B51" s="261"/>
      <c r="C51" s="120">
        <f t="shared" ref="C51:C56" si="39">SUM(D51:F51)</f>
        <v>0</v>
      </c>
      <c r="D51" s="121"/>
      <c r="E51" s="122"/>
      <c r="F51" s="122"/>
      <c r="G51" s="123"/>
      <c r="H51" s="117"/>
      <c r="I51" s="118"/>
      <c r="J51" s="119"/>
      <c r="K51" s="119"/>
      <c r="L51" s="119"/>
      <c r="M51" s="119"/>
      <c r="N51" s="15" t="str">
        <f t="shared" ref="N51:N58" si="40">BQ51&amp;BR51&amp;BS51&amp;BT51&amp;BU51</f>
        <v/>
      </c>
      <c r="BQ51" s="23" t="str">
        <f t="shared" ref="BQ51:BQ58" si="41">IF(AND(C51&gt;0,J51="")," * No olvide digitar la variable Pueblos Originarios. Digite Cero si no tiene.",IF(J51&gt;C51," * La variable Pueblos Originarios No puede ser mayor al Total.",""))</f>
        <v/>
      </c>
      <c r="BR51" s="23" t="str">
        <f t="shared" ref="BR51:BR58" si="42">IF(AND(C51&gt;0,K51="")," * No olvide digitar la variable Migrantes. Digite Cero si no tiene.",IF(K51&gt;C51," * La variable Migrantes No puede ser mayor al Total.",""))</f>
        <v/>
      </c>
      <c r="BS51" s="23" t="str">
        <f t="shared" ref="BS51:BS58" si="43">IF(AND(C51&gt;0,L51="")," * No olvide digitar la variable Niños, niñas, adolescentes y jóvenes SENAME. Digite Cero si no tiene.",IF(L51&gt;C51," * La variable Niños, niñas, adolescentes y jóvenes SENAME No puede ser mayor al Total.",""))</f>
        <v/>
      </c>
      <c r="BT51" s="23" t="str">
        <f t="shared" ref="BT51:BT58" si="44">IF(AND(C51&gt;0,M51="")," * No olvide digitar la variable Niños, niñas, adolescentes y jóvenes Mejor Niñez. Digite Cero si no tiene.",IF(M51&gt;C51," * La variable Niños, niñas, adolescentes y jóvenes Mejor Niñez No puede ser mayor al Total.",""))</f>
        <v/>
      </c>
      <c r="BZ51" s="25">
        <f t="shared" si="35"/>
        <v>0</v>
      </c>
      <c r="CA51" s="25">
        <f t="shared" si="36"/>
        <v>0</v>
      </c>
      <c r="CB51" s="25">
        <f t="shared" si="37"/>
        <v>0</v>
      </c>
      <c r="CC51" s="25">
        <f t="shared" si="38"/>
        <v>0</v>
      </c>
    </row>
    <row r="52" spans="1:82" s="15" customFormat="1" ht="10.5" x14ac:dyDescent="0.15">
      <c r="A52" s="260" t="s">
        <v>76</v>
      </c>
      <c r="B52" s="261"/>
      <c r="C52" s="16">
        <f t="shared" si="39"/>
        <v>0</v>
      </c>
      <c r="D52" s="121"/>
      <c r="E52" s="122"/>
      <c r="F52" s="122"/>
      <c r="G52" s="123"/>
      <c r="H52" s="117"/>
      <c r="I52" s="118"/>
      <c r="J52" s="119"/>
      <c r="K52" s="119"/>
      <c r="L52" s="119"/>
      <c r="M52" s="119"/>
      <c r="N52" s="15" t="str">
        <f t="shared" si="40"/>
        <v/>
      </c>
      <c r="BQ52" s="23" t="str">
        <f t="shared" si="41"/>
        <v/>
      </c>
      <c r="BR52" s="23" t="str">
        <f t="shared" si="42"/>
        <v/>
      </c>
      <c r="BS52" s="23" t="str">
        <f t="shared" si="43"/>
        <v/>
      </c>
      <c r="BT52" s="23" t="str">
        <f t="shared" si="44"/>
        <v/>
      </c>
      <c r="BZ52" s="25">
        <f t="shared" si="35"/>
        <v>0</v>
      </c>
      <c r="CA52" s="25">
        <f t="shared" si="36"/>
        <v>0</v>
      </c>
      <c r="CB52" s="25">
        <f t="shared" si="37"/>
        <v>0</v>
      </c>
      <c r="CC52" s="25">
        <f t="shared" si="38"/>
        <v>0</v>
      </c>
    </row>
    <row r="53" spans="1:82" s="15" customFormat="1" ht="10.5" x14ac:dyDescent="0.15">
      <c r="A53" s="279" t="s">
        <v>77</v>
      </c>
      <c r="B53" s="280"/>
      <c r="C53" s="16">
        <f t="shared" si="39"/>
        <v>0</v>
      </c>
      <c r="D53" s="121"/>
      <c r="E53" s="124"/>
      <c r="F53" s="122"/>
      <c r="G53" s="125"/>
      <c r="H53" s="126"/>
      <c r="I53" s="127"/>
      <c r="J53" s="99"/>
      <c r="K53" s="99"/>
      <c r="L53" s="99"/>
      <c r="M53" s="99"/>
      <c r="N53" s="15" t="str">
        <f t="shared" si="40"/>
        <v/>
      </c>
      <c r="BQ53" s="23" t="str">
        <f t="shared" si="41"/>
        <v/>
      </c>
      <c r="BR53" s="23" t="str">
        <f t="shared" si="42"/>
        <v/>
      </c>
      <c r="BS53" s="23" t="str">
        <f t="shared" si="43"/>
        <v/>
      </c>
      <c r="BT53" s="23" t="str">
        <f t="shared" si="44"/>
        <v/>
      </c>
      <c r="BZ53" s="25">
        <f t="shared" si="35"/>
        <v>0</v>
      </c>
      <c r="CA53" s="25">
        <f t="shared" si="36"/>
        <v>0</v>
      </c>
      <c r="CB53" s="25">
        <f t="shared" si="37"/>
        <v>0</v>
      </c>
      <c r="CC53" s="25">
        <f t="shared" si="38"/>
        <v>0</v>
      </c>
    </row>
    <row r="54" spans="1:82" s="15" customFormat="1" ht="10.5" x14ac:dyDescent="0.15">
      <c r="A54" s="281" t="s">
        <v>78</v>
      </c>
      <c r="B54" s="128" t="s">
        <v>79</v>
      </c>
      <c r="C54" s="129">
        <f t="shared" si="39"/>
        <v>74</v>
      </c>
      <c r="D54" s="114">
        <v>69</v>
      </c>
      <c r="E54" s="115">
        <v>2</v>
      </c>
      <c r="F54" s="115">
        <v>3</v>
      </c>
      <c r="G54" s="116"/>
      <c r="H54" s="130">
        <v>0</v>
      </c>
      <c r="I54" s="131">
        <v>0</v>
      </c>
      <c r="J54" s="132">
        <v>0</v>
      </c>
      <c r="K54" s="132">
        <v>0</v>
      </c>
      <c r="L54" s="132">
        <v>0</v>
      </c>
      <c r="M54" s="132">
        <v>0</v>
      </c>
      <c r="N54" s="15" t="str">
        <f t="shared" si="40"/>
        <v/>
      </c>
      <c r="BQ54" s="23" t="str">
        <f t="shared" si="41"/>
        <v/>
      </c>
      <c r="BR54" s="23" t="str">
        <f t="shared" si="42"/>
        <v/>
      </c>
      <c r="BS54" s="23" t="str">
        <f t="shared" si="43"/>
        <v/>
      </c>
      <c r="BT54" s="23" t="str">
        <f t="shared" si="44"/>
        <v/>
      </c>
      <c r="BZ54" s="25">
        <f t="shared" si="35"/>
        <v>0</v>
      </c>
      <c r="CA54" s="25">
        <f t="shared" si="36"/>
        <v>0</v>
      </c>
      <c r="CB54" s="25">
        <f t="shared" si="37"/>
        <v>0</v>
      </c>
      <c r="CC54" s="25">
        <f t="shared" si="38"/>
        <v>0</v>
      </c>
    </row>
    <row r="55" spans="1:82" s="15" customFormat="1" ht="10.5" x14ac:dyDescent="0.15">
      <c r="A55" s="282"/>
      <c r="B55" s="133" t="s">
        <v>80</v>
      </c>
      <c r="C55" s="16">
        <f t="shared" si="39"/>
        <v>0</v>
      </c>
      <c r="D55" s="121"/>
      <c r="E55" s="122"/>
      <c r="F55" s="122"/>
      <c r="G55" s="123"/>
      <c r="H55" s="130"/>
      <c r="I55" s="131"/>
      <c r="J55" s="132"/>
      <c r="K55" s="132"/>
      <c r="L55" s="132"/>
      <c r="M55" s="132"/>
      <c r="N55" s="15" t="str">
        <f t="shared" si="40"/>
        <v/>
      </c>
      <c r="BQ55" s="23" t="str">
        <f t="shared" si="41"/>
        <v/>
      </c>
      <c r="BR55" s="23" t="str">
        <f t="shared" si="42"/>
        <v/>
      </c>
      <c r="BS55" s="23" t="str">
        <f t="shared" si="43"/>
        <v/>
      </c>
      <c r="BT55" s="23" t="str">
        <f t="shared" si="44"/>
        <v/>
      </c>
      <c r="BZ55" s="25">
        <f t="shared" si="35"/>
        <v>0</v>
      </c>
      <c r="CA55" s="25">
        <f t="shared" si="36"/>
        <v>0</v>
      </c>
      <c r="CB55" s="25">
        <f t="shared" si="37"/>
        <v>0</v>
      </c>
      <c r="CC55" s="25">
        <f t="shared" si="38"/>
        <v>0</v>
      </c>
    </row>
    <row r="56" spans="1:82" s="15" customFormat="1" ht="10.5" x14ac:dyDescent="0.15">
      <c r="A56" s="283"/>
      <c r="B56" s="134" t="s">
        <v>81</v>
      </c>
      <c r="C56" s="34">
        <f t="shared" si="39"/>
        <v>0</v>
      </c>
      <c r="D56" s="135"/>
      <c r="E56" s="136"/>
      <c r="F56" s="136"/>
      <c r="G56" s="137"/>
      <c r="H56" s="117"/>
      <c r="I56" s="118"/>
      <c r="J56" s="119"/>
      <c r="K56" s="119"/>
      <c r="L56" s="119"/>
      <c r="M56" s="119"/>
      <c r="N56" s="15" t="str">
        <f t="shared" si="40"/>
        <v/>
      </c>
      <c r="BQ56" s="23" t="str">
        <f t="shared" si="41"/>
        <v/>
      </c>
      <c r="BR56" s="23" t="str">
        <f t="shared" si="42"/>
        <v/>
      </c>
      <c r="BS56" s="23" t="str">
        <f t="shared" si="43"/>
        <v/>
      </c>
      <c r="BT56" s="23" t="str">
        <f t="shared" si="44"/>
        <v/>
      </c>
      <c r="BZ56" s="25">
        <f t="shared" si="35"/>
        <v>0</v>
      </c>
      <c r="CA56" s="25">
        <f t="shared" si="36"/>
        <v>0</v>
      </c>
      <c r="CB56" s="25">
        <f t="shared" si="37"/>
        <v>0</v>
      </c>
      <c r="CC56" s="25">
        <f t="shared" si="38"/>
        <v>0</v>
      </c>
    </row>
    <row r="57" spans="1:82" s="15" customFormat="1" ht="10.5" x14ac:dyDescent="0.15">
      <c r="A57" s="265" t="s">
        <v>82</v>
      </c>
      <c r="B57" s="266"/>
      <c r="C57" s="129">
        <f>SUM(D57:G57)</f>
        <v>0</v>
      </c>
      <c r="D57" s="114"/>
      <c r="E57" s="115"/>
      <c r="F57" s="115"/>
      <c r="G57" s="138"/>
      <c r="H57" s="139"/>
      <c r="I57" s="140"/>
      <c r="J57" s="141"/>
      <c r="K57" s="141"/>
      <c r="L57" s="141"/>
      <c r="M57" s="141"/>
      <c r="N57" s="15" t="str">
        <f t="shared" si="40"/>
        <v/>
      </c>
      <c r="BQ57" s="23" t="str">
        <f t="shared" si="41"/>
        <v/>
      </c>
      <c r="BR57" s="23" t="str">
        <f t="shared" si="42"/>
        <v/>
      </c>
      <c r="BS57" s="23" t="str">
        <f t="shared" si="43"/>
        <v/>
      </c>
      <c r="BT57" s="23" t="str">
        <f t="shared" si="44"/>
        <v/>
      </c>
      <c r="BZ57" s="25">
        <f t="shared" si="35"/>
        <v>0</v>
      </c>
      <c r="CA57" s="25">
        <f t="shared" si="36"/>
        <v>0</v>
      </c>
      <c r="CB57" s="25">
        <f t="shared" si="37"/>
        <v>0</v>
      </c>
      <c r="CC57" s="25">
        <f t="shared" si="38"/>
        <v>0</v>
      </c>
    </row>
    <row r="58" spans="1:82" s="15" customFormat="1" ht="10.5" x14ac:dyDescent="0.15">
      <c r="A58" s="273" t="s">
        <v>83</v>
      </c>
      <c r="B58" s="271"/>
      <c r="C58" s="34">
        <f>SUM(D58:G58)</f>
        <v>24</v>
      </c>
      <c r="D58" s="135">
        <v>14</v>
      </c>
      <c r="E58" s="136">
        <v>10</v>
      </c>
      <c r="F58" s="136"/>
      <c r="G58" s="142"/>
      <c r="H58" s="126">
        <v>0</v>
      </c>
      <c r="I58" s="127">
        <v>0</v>
      </c>
      <c r="J58" s="99">
        <v>0</v>
      </c>
      <c r="K58" s="99">
        <v>0</v>
      </c>
      <c r="L58" s="99">
        <v>0</v>
      </c>
      <c r="M58" s="99">
        <v>0</v>
      </c>
      <c r="N58" s="15" t="str">
        <f t="shared" si="40"/>
        <v/>
      </c>
      <c r="BQ58" s="23" t="str">
        <f t="shared" si="41"/>
        <v/>
      </c>
      <c r="BR58" s="23" t="str">
        <f t="shared" si="42"/>
        <v/>
      </c>
      <c r="BS58" s="23" t="str">
        <f t="shared" si="43"/>
        <v/>
      </c>
      <c r="BT58" s="23" t="str">
        <f t="shared" si="44"/>
        <v/>
      </c>
      <c r="BZ58" s="25">
        <f t="shared" si="35"/>
        <v>0</v>
      </c>
      <c r="CA58" s="25">
        <f t="shared" si="36"/>
        <v>0</v>
      </c>
      <c r="CB58" s="25">
        <f t="shared" si="37"/>
        <v>0</v>
      </c>
      <c r="CC58" s="25">
        <f t="shared" si="38"/>
        <v>0</v>
      </c>
    </row>
    <row r="59" spans="1:82" s="15" customFormat="1" ht="10.5" x14ac:dyDescent="0.15">
      <c r="A59" s="277" t="s">
        <v>4</v>
      </c>
      <c r="B59" s="278"/>
      <c r="C59" s="65">
        <f>SUM(C54:C58)+C50</f>
        <v>98</v>
      </c>
      <c r="D59" s="143">
        <f t="shared" ref="D59:M59" si="45">SUM(D54:D58)+D50</f>
        <v>83</v>
      </c>
      <c r="E59" s="67">
        <f t="shared" si="45"/>
        <v>12</v>
      </c>
      <c r="F59" s="67">
        <f t="shared" si="45"/>
        <v>3</v>
      </c>
      <c r="G59" s="67">
        <f t="shared" si="45"/>
        <v>0</v>
      </c>
      <c r="H59" s="144">
        <f t="shared" si="45"/>
        <v>0</v>
      </c>
      <c r="I59" s="66">
        <f t="shared" si="45"/>
        <v>0</v>
      </c>
      <c r="J59" s="144">
        <f t="shared" si="45"/>
        <v>0</v>
      </c>
      <c r="K59" s="65">
        <f t="shared" si="45"/>
        <v>0</v>
      </c>
      <c r="L59" s="65">
        <f t="shared" si="45"/>
        <v>0</v>
      </c>
      <c r="M59" s="65">
        <f t="shared" si="45"/>
        <v>0</v>
      </c>
    </row>
    <row r="60" spans="1:82" s="145" customFormat="1" ht="10.5" x14ac:dyDescent="0.15">
      <c r="A60" s="145" t="s">
        <v>84</v>
      </c>
    </row>
    <row r="61" spans="1:82" s="5" customFormat="1" ht="11.25" x14ac:dyDescent="0.15">
      <c r="A61" s="3" t="s">
        <v>85</v>
      </c>
    </row>
    <row r="62" spans="1:82" s="5" customFormat="1" ht="11.25" customHeight="1" x14ac:dyDescent="0.15">
      <c r="A62" s="287" t="s">
        <v>86</v>
      </c>
      <c r="B62" s="289"/>
      <c r="C62" s="291" t="s">
        <v>87</v>
      </c>
      <c r="D62" s="291"/>
      <c r="E62" s="291"/>
      <c r="F62" s="291"/>
      <c r="G62" s="291"/>
      <c r="H62" s="291"/>
      <c r="I62" s="291"/>
      <c r="J62" s="291"/>
      <c r="K62" s="291"/>
      <c r="L62" s="291"/>
      <c r="M62" s="291"/>
      <c r="N62" s="291"/>
      <c r="O62" s="291"/>
      <c r="P62" s="292"/>
      <c r="Q62" s="297" t="s">
        <v>15</v>
      </c>
      <c r="R62" s="293" t="s">
        <v>16</v>
      </c>
      <c r="S62" s="293" t="s">
        <v>57</v>
      </c>
      <c r="T62" s="293" t="s">
        <v>88</v>
      </c>
      <c r="U62" s="295" t="s">
        <v>89</v>
      </c>
    </row>
    <row r="63" spans="1:82" s="15" customFormat="1" ht="21" x14ac:dyDescent="0.15">
      <c r="A63" s="288"/>
      <c r="B63" s="290"/>
      <c r="C63" s="14" t="s">
        <v>90</v>
      </c>
      <c r="D63" s="6" t="s">
        <v>4</v>
      </c>
      <c r="E63" s="41" t="s">
        <v>91</v>
      </c>
      <c r="F63" s="8" t="s">
        <v>92</v>
      </c>
      <c r="G63" s="8" t="s">
        <v>93</v>
      </c>
      <c r="H63" s="8" t="s">
        <v>94</v>
      </c>
      <c r="I63" s="8" t="s">
        <v>95</v>
      </c>
      <c r="J63" s="8" t="s">
        <v>96</v>
      </c>
      <c r="K63" s="8" t="s">
        <v>97</v>
      </c>
      <c r="L63" s="8" t="s">
        <v>98</v>
      </c>
      <c r="M63" s="8" t="s">
        <v>99</v>
      </c>
      <c r="N63" s="8" t="s">
        <v>100</v>
      </c>
      <c r="O63" s="8" t="s">
        <v>101</v>
      </c>
      <c r="P63" s="146" t="s">
        <v>102</v>
      </c>
      <c r="Q63" s="298"/>
      <c r="R63" s="294"/>
      <c r="S63" s="294"/>
      <c r="T63" s="294"/>
      <c r="U63" s="296"/>
    </row>
    <row r="64" spans="1:82" s="15" customFormat="1" ht="10.5" x14ac:dyDescent="0.15">
      <c r="A64" s="265" t="s">
        <v>103</v>
      </c>
      <c r="B64" s="266"/>
      <c r="C64" s="147"/>
      <c r="D64" s="148">
        <f t="shared" ref="D64:D69" si="46">SUM(E64:P64)</f>
        <v>0</v>
      </c>
      <c r="E64" s="114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38"/>
      <c r="Q64" s="48"/>
      <c r="R64" s="46"/>
      <c r="S64" s="46"/>
      <c r="T64" s="46"/>
      <c r="U64" s="49"/>
      <c r="V64" s="15" t="str">
        <f>BQ64&amp;BR64&amp;BS64&amp;BT64&amp;BU64</f>
        <v/>
      </c>
      <c r="BQ64" s="23" t="str">
        <f>IF(AND($D64&gt;0,Q64="")," * No olvide digitar la variable Pueblos originarios. Digite Cero si no tiene.",IF(Q64&gt;$D64," * La variable Pueblos originarios No puede ser mayor al Total.",""))</f>
        <v/>
      </c>
      <c r="BR64" s="23" t="str">
        <f>IF(AND($D64&gt;0,R64="")," * No olvide digitar la variable Migrantes. Digite Cero si no tiene.",IF(R64&gt;$D64," * La variable Migrantes No puede ser mayor al Total.",""))</f>
        <v/>
      </c>
      <c r="BS64" s="23" t="str">
        <f>IF(AND($D64&gt;0,S64="")," * No olvide digitar la variable Población en ECICEP. Digite Cero si no tiene.",IF(S64&gt;$D64," * La variable Población en ECICEP No puede ser mayor al Total.",""))</f>
        <v/>
      </c>
      <c r="BT64" s="23" t="str">
        <f>IF(AND($D64&gt;0,T64="")," * No olvide digitar la variable Población ELEAM o Institucionalizada. Digite Cero si no tiene.",IF(T64&gt;$D64," * La variable Población ELEAM o Institucionalizada No puede ser mayor al Total.",""))</f>
        <v/>
      </c>
      <c r="BU64" s="23" t="str">
        <f>IF(AND($D64&gt;0,U64="")," * No olvide digitar la variable Atención nutricional a personas con NED. Digite Cero si no tiene.",IF(U64&gt;$D64," * La variable Atención nutricional a personas con NED No puede ser mayor al Total.",""))</f>
        <v/>
      </c>
      <c r="BZ64" s="25">
        <f>IF(AND($D64&gt;0,Q64=""),1,IF(Q64&gt;$D64,1,0))</f>
        <v>0</v>
      </c>
      <c r="CA64" s="25">
        <f>IF(AND($D64&gt;0,R64=""),1,IF(R64&gt;$D64,1,0))</f>
        <v>0</v>
      </c>
      <c r="CB64" s="25">
        <f>IF(AND($D64&gt;0,S64=""),1,IF(S64&gt;$D64,1,0))</f>
        <v>0</v>
      </c>
      <c r="CC64" s="25">
        <f>IF(AND($D64&gt;0,T64=""),1,IF(T64&gt;$D64,1,0))</f>
        <v>0</v>
      </c>
      <c r="CD64" s="25">
        <f>IF(AND($D64&gt;0,U64=""),1,IF(U64&gt;$D64,1,0))</f>
        <v>0</v>
      </c>
    </row>
    <row r="65" spans="1:82" s="15" customFormat="1" ht="10.5" x14ac:dyDescent="0.15">
      <c r="A65" s="279" t="s">
        <v>104</v>
      </c>
      <c r="B65" s="280"/>
      <c r="C65" s="149"/>
      <c r="D65" s="150">
        <f t="shared" si="46"/>
        <v>0</v>
      </c>
      <c r="E65" s="135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42"/>
      <c r="Q65" s="63"/>
      <c r="R65" s="62"/>
      <c r="S65" s="62"/>
      <c r="T65" s="62"/>
      <c r="U65" s="151"/>
      <c r="V65" s="15" t="str">
        <f>BQ65&amp;BR65</f>
        <v/>
      </c>
      <c r="BQ65" s="23" t="str">
        <f>IF(AND(D65&gt;0,Q65="")," * No olvide digitar la variable Pueblos originarios. Digite Cero si no tiene.",IF(Q65&gt;D65," * La variable Pueblos originarios No puede ser mayor al Total.",""))</f>
        <v/>
      </c>
      <c r="BR65" s="23" t="str">
        <f>IF(AND(D65&gt;0,R65="")," * No olvide digitar la variable Migrantes. Digite Cero si no tiene.",IF(R65&gt;D65," * La variable Migrantes No puede ser mayor al Total.",""))</f>
        <v/>
      </c>
      <c r="BS65" s="23" t="str">
        <f t="shared" ref="BS65:BS69" si="47">IF(AND($D65&gt;0,S65="")," * No olvide digitar la variable Población en ECICEP. Digite Cero si no tiene.",IF(S65&gt;$D65," * La variable Población en ECICEP No puede ser mayor al Total.",""))</f>
        <v/>
      </c>
      <c r="BT65" s="23" t="str">
        <f t="shared" ref="BT65:BT69" si="48">IF(AND($D65&gt;0,T65="")," * No olvide digitar la variable Población ELEAM o Institucionalizada. Digite Cero si no tiene.",IF(T65&gt;$D65," * La variable Población ELEAM o Institucionalizada No puede ser mayor al Total.",""))</f>
        <v/>
      </c>
      <c r="BU65" s="23" t="str">
        <f t="shared" ref="BU65:BU69" si="49">IF(AND($D65&gt;0,U65="")," * No olvide digitar la variable Atención nutricional a personas con NED. Digite Cero si no tiene.",IF(U65&gt;$D65," * La variable Atención nutricional a personas con NED No puede ser mayor al Total.",""))</f>
        <v/>
      </c>
      <c r="BZ65" s="25">
        <f>IF(AND(D65&gt;0,Q65=""),1,IF(Q65&gt;D65,1,0))</f>
        <v>0</v>
      </c>
      <c r="CA65" s="25">
        <f>IF(AND(D65&gt;0,R65=""),1,IF(R65&gt;D65,1,0))</f>
        <v>0</v>
      </c>
      <c r="CB65" s="25">
        <f t="shared" ref="CB65:CD69" si="50">IF(AND($D65&gt;0,S65=""),1,IF(S65&gt;$D65,1,0))</f>
        <v>0</v>
      </c>
      <c r="CC65" s="25">
        <f t="shared" si="50"/>
        <v>0</v>
      </c>
      <c r="CD65" s="25">
        <f t="shared" si="50"/>
        <v>0</v>
      </c>
    </row>
    <row r="66" spans="1:82" s="15" customFormat="1" ht="10.5" x14ac:dyDescent="0.15">
      <c r="A66" s="274" t="s">
        <v>105</v>
      </c>
      <c r="B66" s="43" t="s">
        <v>106</v>
      </c>
      <c r="C66" s="147"/>
      <c r="D66" s="148">
        <f t="shared" si="46"/>
        <v>0</v>
      </c>
      <c r="E66" s="152"/>
      <c r="F66" s="153"/>
      <c r="G66" s="153"/>
      <c r="H66" s="153"/>
      <c r="I66" s="153"/>
      <c r="J66" s="153"/>
      <c r="K66" s="153"/>
      <c r="L66" s="153"/>
      <c r="M66" s="153"/>
      <c r="N66" s="153"/>
      <c r="O66" s="153"/>
      <c r="P66" s="154"/>
      <c r="Q66" s="79"/>
      <c r="R66" s="75"/>
      <c r="S66" s="75"/>
      <c r="T66" s="75"/>
      <c r="U66" s="155"/>
      <c r="V66" s="15" t="str">
        <f>BQ66&amp;BR66</f>
        <v/>
      </c>
      <c r="BQ66" s="23" t="str">
        <f>IF(AND(D66&gt;0,Q66="")," * No olvide digitar la variable Pueblos originarios. Digite Cero si no tiene.",IF(Q66&gt;D66," * La variable Pueblos originarios No puede ser mayor al Total.",""))</f>
        <v/>
      </c>
      <c r="BR66" s="23" t="str">
        <f>IF(AND(D66&gt;0,R66="")," * No olvide digitar la variable Migrantes. Digite Cero si no tiene.",IF(R66&gt;D66," * La variable Migrantes No puede ser mayor al Total.",""))</f>
        <v/>
      </c>
      <c r="BS66" s="23" t="str">
        <f t="shared" si="47"/>
        <v/>
      </c>
      <c r="BT66" s="23" t="str">
        <f t="shared" si="48"/>
        <v/>
      </c>
      <c r="BU66" s="23" t="str">
        <f t="shared" si="49"/>
        <v/>
      </c>
      <c r="BZ66" s="25">
        <f>IF(AND(D66&gt;0,Q66=""),1,IF(Q66&gt;D66,1,0))</f>
        <v>0</v>
      </c>
      <c r="CA66" s="25">
        <f>IF(AND(D66&gt;0,R66=""),1,IF(R66&gt;D66,1,0))</f>
        <v>0</v>
      </c>
      <c r="CB66" s="25">
        <f t="shared" si="50"/>
        <v>0</v>
      </c>
      <c r="CC66" s="25">
        <f t="shared" si="50"/>
        <v>0</v>
      </c>
      <c r="CD66" s="25">
        <f t="shared" si="50"/>
        <v>0</v>
      </c>
    </row>
    <row r="67" spans="1:82" s="15" customFormat="1" ht="10.5" x14ac:dyDescent="0.15">
      <c r="A67" s="275"/>
      <c r="B67" s="134" t="s">
        <v>107</v>
      </c>
      <c r="C67" s="156"/>
      <c r="D67" s="157">
        <f t="shared" si="46"/>
        <v>0</v>
      </c>
      <c r="E67" s="135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42"/>
      <c r="Q67" s="63"/>
      <c r="R67" s="62"/>
      <c r="S67" s="62"/>
      <c r="T67" s="62"/>
      <c r="U67" s="151"/>
      <c r="V67" s="15" t="str">
        <f>BQ67&amp;BR67</f>
        <v/>
      </c>
      <c r="BQ67" s="23" t="str">
        <f>IF(AND(D67&gt;0,Q67="")," * No olvide digitar la variable Pueblos originarios. Digite Cero si no tiene.",IF(Q67&gt;D67," * La variable Pueblos originarios No puede ser mayor al Total.",""))</f>
        <v/>
      </c>
      <c r="BR67" s="23" t="str">
        <f>IF(AND(D67&gt;0,R67="")," * No olvide digitar la variable Migrantes. Digite Cero si no tiene.",IF(R67&gt;D67," * La variable Migrantes No puede ser mayor al Total.",""))</f>
        <v/>
      </c>
      <c r="BS67" s="23" t="str">
        <f t="shared" si="47"/>
        <v/>
      </c>
      <c r="BT67" s="23" t="str">
        <f t="shared" si="48"/>
        <v/>
      </c>
      <c r="BU67" s="23" t="str">
        <f t="shared" si="49"/>
        <v/>
      </c>
      <c r="BZ67" s="25">
        <f>IF(AND(D67&gt;0,Q67=""),1,IF(Q67&gt;D67,1,0))</f>
        <v>0</v>
      </c>
      <c r="CA67" s="25">
        <f>IF(AND(D67&gt;0,R67=""),1,IF(R67&gt;D67,1,0))</f>
        <v>0</v>
      </c>
      <c r="CB67" s="25">
        <f t="shared" si="50"/>
        <v>0</v>
      </c>
      <c r="CC67" s="25">
        <f t="shared" si="50"/>
        <v>0</v>
      </c>
      <c r="CD67" s="25">
        <f t="shared" si="50"/>
        <v>0</v>
      </c>
    </row>
    <row r="68" spans="1:82" s="15" customFormat="1" ht="10.5" x14ac:dyDescent="0.15">
      <c r="A68" s="275"/>
      <c r="B68" s="158" t="s">
        <v>108</v>
      </c>
      <c r="C68" s="159"/>
      <c r="D68" s="160">
        <f t="shared" si="46"/>
        <v>0</v>
      </c>
      <c r="E68" s="152"/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154"/>
      <c r="Q68" s="79"/>
      <c r="R68" s="75"/>
      <c r="S68" s="75"/>
      <c r="T68" s="75"/>
      <c r="U68" s="155"/>
      <c r="V68" s="15" t="str">
        <f>BQ68&amp;BR68</f>
        <v/>
      </c>
      <c r="BQ68" s="23" t="str">
        <f>IF(AND(D68&gt;0,Q68="")," * No olvide digitar la variable Pueblos originarios. Digite Cero si no tiene.",IF(Q68&gt;D68," * La variable Pueblos originarios No puede ser mayor al Total.",""))</f>
        <v/>
      </c>
      <c r="BR68" s="23" t="str">
        <f>IF(AND(D68&gt;0,R68="")," * No olvide digitar la variable Migrantes. Digite Cero si no tiene.",IF(R68&gt;D68," * La variable Migrantes No puede ser mayor al Total.",""))</f>
        <v/>
      </c>
      <c r="BS68" s="23" t="str">
        <f t="shared" si="47"/>
        <v/>
      </c>
      <c r="BT68" s="23" t="str">
        <f t="shared" si="48"/>
        <v/>
      </c>
      <c r="BU68" s="23" t="str">
        <f t="shared" si="49"/>
        <v/>
      </c>
      <c r="BZ68" s="25">
        <f>IF(AND(D68&gt;0,Q68=""),1,IF(Q68&gt;D68,1,0))</f>
        <v>0</v>
      </c>
      <c r="CA68" s="25">
        <f>IF(AND(D68&gt;0,R68=""),1,IF(R68&gt;D68,1,0))</f>
        <v>0</v>
      </c>
      <c r="CB68" s="25">
        <f t="shared" si="50"/>
        <v>0</v>
      </c>
      <c r="CC68" s="25">
        <f t="shared" si="50"/>
        <v>0</v>
      </c>
      <c r="CD68" s="25">
        <f t="shared" si="50"/>
        <v>0</v>
      </c>
    </row>
    <row r="69" spans="1:82" s="15" customFormat="1" ht="10.5" x14ac:dyDescent="0.15">
      <c r="A69" s="276"/>
      <c r="B69" s="161" t="s">
        <v>109</v>
      </c>
      <c r="C69" s="162"/>
      <c r="D69" s="150">
        <f t="shared" si="46"/>
        <v>0</v>
      </c>
      <c r="E69" s="163"/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5"/>
      <c r="Q69" s="98"/>
      <c r="R69" s="60"/>
      <c r="S69" s="60"/>
      <c r="T69" s="60"/>
      <c r="U69" s="64"/>
      <c r="V69" s="15" t="str">
        <f>BQ69&amp;BR69</f>
        <v/>
      </c>
      <c r="BQ69" s="23" t="str">
        <f>IF(AND(D69&gt;0,Q69="")," * No olvide digitar la variable Pueblos originarios. Digite Cero si no tiene.",IF(Q69&gt;D69," * La variable Pueblos originarios No puede ser mayor al Total.",""))</f>
        <v/>
      </c>
      <c r="BR69" s="23" t="str">
        <f>IF(AND(D69&gt;0,R69="")," * No olvide digitar la variable Migrantes. Digite Cero si no tiene.",IF(R69&gt;D69," * La variable Migrantes No puede ser mayor al Total.",""))</f>
        <v/>
      </c>
      <c r="BS69" s="23" t="str">
        <f t="shared" si="47"/>
        <v/>
      </c>
      <c r="BT69" s="23" t="str">
        <f t="shared" si="48"/>
        <v/>
      </c>
      <c r="BU69" s="23" t="str">
        <f t="shared" si="49"/>
        <v/>
      </c>
      <c r="BZ69" s="25">
        <f>IF(AND(D69&gt;0,Q69=""),1,IF(Q69&gt;D69,1,0))</f>
        <v>0</v>
      </c>
      <c r="CA69" s="25">
        <f>IF(AND(D69&gt;0,R69=""),1,IF(R69&gt;D69,1,0))</f>
        <v>0</v>
      </c>
      <c r="CB69" s="25">
        <f t="shared" si="50"/>
        <v>0</v>
      </c>
      <c r="CC69" s="25">
        <f t="shared" si="50"/>
        <v>0</v>
      </c>
      <c r="CD69" s="25">
        <f t="shared" si="50"/>
        <v>0</v>
      </c>
    </row>
    <row r="70" spans="1:82" s="5" customFormat="1" ht="11.25" x14ac:dyDescent="0.15">
      <c r="A70" s="166" t="s">
        <v>110</v>
      </c>
    </row>
    <row r="71" spans="1:82" s="15" customFormat="1" ht="10.5" x14ac:dyDescent="0.15">
      <c r="A71" s="287" t="s">
        <v>111</v>
      </c>
      <c r="B71" s="289"/>
      <c r="C71" s="308" t="s">
        <v>112</v>
      </c>
      <c r="D71" s="308"/>
      <c r="E71" s="308"/>
      <c r="F71" s="308"/>
      <c r="G71" s="309"/>
      <c r="H71" s="284" t="s">
        <v>113</v>
      </c>
      <c r="I71" s="285"/>
    </row>
    <row r="72" spans="1:82" s="15" customFormat="1" ht="10.5" customHeight="1" x14ac:dyDescent="0.15">
      <c r="A72" s="306"/>
      <c r="B72" s="307"/>
      <c r="C72" s="287" t="s">
        <v>4</v>
      </c>
      <c r="D72" s="263" t="s">
        <v>114</v>
      </c>
      <c r="E72" s="264"/>
      <c r="F72" s="267"/>
      <c r="G72" s="299" t="s">
        <v>115</v>
      </c>
      <c r="H72" s="286"/>
      <c r="I72" s="285"/>
    </row>
    <row r="73" spans="1:82" s="15" customFormat="1" ht="21" x14ac:dyDescent="0.15">
      <c r="A73" s="288"/>
      <c r="B73" s="290"/>
      <c r="C73" s="288"/>
      <c r="D73" s="41" t="s">
        <v>116</v>
      </c>
      <c r="E73" s="8" t="s">
        <v>117</v>
      </c>
      <c r="F73" s="42" t="s">
        <v>102</v>
      </c>
      <c r="G73" s="300"/>
      <c r="H73" s="14" t="s">
        <v>118</v>
      </c>
      <c r="I73" s="6" t="s">
        <v>115</v>
      </c>
    </row>
    <row r="74" spans="1:82" s="15" customFormat="1" ht="10.5" x14ac:dyDescent="0.15">
      <c r="A74" s="301" t="s">
        <v>119</v>
      </c>
      <c r="B74" s="302"/>
      <c r="C74" s="113">
        <f t="shared" ref="C74:C81" si="51">SUM(D74:F74)+H74</f>
        <v>0</v>
      </c>
      <c r="D74" s="167"/>
      <c r="E74" s="168"/>
      <c r="F74" s="169"/>
      <c r="G74" s="170"/>
      <c r="H74" s="171"/>
      <c r="I74" s="172"/>
    </row>
    <row r="75" spans="1:82" s="15" customFormat="1" ht="10.5" x14ac:dyDescent="0.15">
      <c r="A75" s="303" t="s">
        <v>120</v>
      </c>
      <c r="B75" s="304"/>
      <c r="C75" s="120">
        <f t="shared" si="51"/>
        <v>0</v>
      </c>
      <c r="D75" s="173"/>
      <c r="E75" s="20"/>
      <c r="F75" s="174"/>
      <c r="G75" s="175"/>
      <c r="H75" s="176"/>
      <c r="I75" s="177"/>
    </row>
    <row r="76" spans="1:82" s="15" customFormat="1" ht="10.5" x14ac:dyDescent="0.15">
      <c r="A76" s="303" t="s">
        <v>121</v>
      </c>
      <c r="B76" s="304"/>
      <c r="C76" s="120">
        <f t="shared" si="51"/>
        <v>0</v>
      </c>
      <c r="D76" s="173"/>
      <c r="E76" s="20"/>
      <c r="F76" s="174"/>
      <c r="G76" s="175"/>
      <c r="H76" s="176"/>
      <c r="I76" s="177"/>
    </row>
    <row r="77" spans="1:82" s="15" customFormat="1" ht="10.5" x14ac:dyDescent="0.15">
      <c r="A77" s="305" t="s">
        <v>65</v>
      </c>
      <c r="B77" s="304"/>
      <c r="C77" s="120">
        <f t="shared" si="51"/>
        <v>0</v>
      </c>
      <c r="D77" s="173"/>
      <c r="E77" s="20"/>
      <c r="F77" s="174"/>
      <c r="G77" s="175"/>
      <c r="H77" s="176"/>
      <c r="I77" s="177"/>
    </row>
    <row r="78" spans="1:82" s="15" customFormat="1" ht="10.5" x14ac:dyDescent="0.15">
      <c r="A78" s="305" t="s">
        <v>66</v>
      </c>
      <c r="B78" s="304"/>
      <c r="C78" s="120">
        <f t="shared" si="51"/>
        <v>0</v>
      </c>
      <c r="D78" s="173"/>
      <c r="E78" s="20"/>
      <c r="F78" s="174"/>
      <c r="G78" s="175"/>
      <c r="H78" s="176"/>
      <c r="I78" s="177"/>
    </row>
    <row r="79" spans="1:82" s="15" customFormat="1" ht="10.5" x14ac:dyDescent="0.15">
      <c r="A79" s="303" t="s">
        <v>122</v>
      </c>
      <c r="B79" s="304"/>
      <c r="C79" s="120">
        <f t="shared" si="51"/>
        <v>0</v>
      </c>
      <c r="D79" s="173"/>
      <c r="E79" s="20"/>
      <c r="F79" s="174"/>
      <c r="G79" s="175"/>
      <c r="H79" s="176"/>
      <c r="I79" s="177"/>
    </row>
    <row r="80" spans="1:82" s="15" customFormat="1" ht="10.5" x14ac:dyDescent="0.15">
      <c r="A80" s="303" t="s">
        <v>123</v>
      </c>
      <c r="B80" s="304"/>
      <c r="C80" s="120">
        <f t="shared" si="51"/>
        <v>0</v>
      </c>
      <c r="D80" s="173"/>
      <c r="E80" s="20"/>
      <c r="F80" s="174"/>
      <c r="G80" s="175"/>
      <c r="H80" s="176"/>
      <c r="I80" s="177"/>
    </row>
    <row r="81" spans="1:78" s="15" customFormat="1" ht="10.5" x14ac:dyDescent="0.15">
      <c r="A81" s="310" t="s">
        <v>68</v>
      </c>
      <c r="B81" s="311"/>
      <c r="C81" s="178">
        <f t="shared" si="51"/>
        <v>0</v>
      </c>
      <c r="D81" s="179"/>
      <c r="E81" s="37"/>
      <c r="F81" s="180"/>
      <c r="G81" s="181"/>
      <c r="H81" s="182"/>
      <c r="I81" s="183"/>
    </row>
    <row r="82" spans="1:78" s="15" customFormat="1" ht="10.5" x14ac:dyDescent="0.15">
      <c r="A82" s="1" t="s">
        <v>124</v>
      </c>
    </row>
    <row r="83" spans="1:78" s="5" customFormat="1" ht="11.25" x14ac:dyDescent="0.15">
      <c r="A83" s="3" t="s">
        <v>125</v>
      </c>
    </row>
    <row r="84" spans="1:78" s="15" customFormat="1" ht="10.5" x14ac:dyDescent="0.15">
      <c r="A84" s="312" t="s">
        <v>126</v>
      </c>
      <c r="B84" s="312" t="s">
        <v>127</v>
      </c>
      <c r="C84" s="263" t="s">
        <v>128</v>
      </c>
      <c r="D84" s="264"/>
      <c r="E84" s="264"/>
      <c r="F84" s="264"/>
      <c r="G84" s="267"/>
    </row>
    <row r="85" spans="1:78" s="15" customFormat="1" ht="10.5" x14ac:dyDescent="0.15">
      <c r="A85" s="313"/>
      <c r="B85" s="313"/>
      <c r="C85" s="41" t="s">
        <v>129</v>
      </c>
      <c r="D85" s="11" t="s">
        <v>121</v>
      </c>
      <c r="E85" s="8" t="s">
        <v>130</v>
      </c>
      <c r="F85" s="8" t="s">
        <v>66</v>
      </c>
      <c r="G85" s="42" t="s">
        <v>122</v>
      </c>
    </row>
    <row r="86" spans="1:78" s="15" customFormat="1" ht="10.5" x14ac:dyDescent="0.15">
      <c r="A86" s="184" t="s">
        <v>131</v>
      </c>
      <c r="B86" s="185">
        <f>SUM(C86:G86)</f>
        <v>0</v>
      </c>
      <c r="C86" s="167"/>
      <c r="D86" s="186"/>
      <c r="E86" s="186"/>
      <c r="F86" s="186"/>
      <c r="G86" s="187"/>
    </row>
    <row r="87" spans="1:78" s="15" customFormat="1" ht="10.5" x14ac:dyDescent="0.15">
      <c r="A87" s="188" t="s">
        <v>80</v>
      </c>
      <c r="B87" s="189">
        <f>SUM(C87:G87)</f>
        <v>0</v>
      </c>
      <c r="C87" s="179"/>
      <c r="D87" s="190"/>
      <c r="E87" s="190"/>
      <c r="F87" s="190"/>
      <c r="G87" s="39"/>
    </row>
    <row r="88" spans="1:78" s="191" customFormat="1" ht="12" x14ac:dyDescent="0.2">
      <c r="A88" s="3" t="s">
        <v>132</v>
      </c>
    </row>
    <row r="89" spans="1:78" s="15" customFormat="1" ht="21" x14ac:dyDescent="0.15">
      <c r="A89" s="192" t="s">
        <v>133</v>
      </c>
      <c r="B89" s="193" t="s">
        <v>134</v>
      </c>
      <c r="C89" s="193" t="s">
        <v>135</v>
      </c>
    </row>
    <row r="90" spans="1:78" s="15" customFormat="1" ht="10.5" x14ac:dyDescent="0.15">
      <c r="A90" s="194" t="s">
        <v>131</v>
      </c>
      <c r="B90" s="195"/>
      <c r="C90" s="195"/>
    </row>
    <row r="91" spans="1:78" s="5" customFormat="1" ht="11.25" x14ac:dyDescent="0.15">
      <c r="A91" s="3" t="s">
        <v>136</v>
      </c>
    </row>
    <row r="92" spans="1:78" s="15" customFormat="1" ht="10.5" x14ac:dyDescent="0.15">
      <c r="A92" s="316" t="s">
        <v>137</v>
      </c>
      <c r="B92" s="316" t="s">
        <v>4</v>
      </c>
      <c r="C92" s="317" t="s">
        <v>138</v>
      </c>
      <c r="D92" s="318"/>
      <c r="E92" s="318"/>
      <c r="F92" s="318"/>
      <c r="G92" s="318"/>
      <c r="H92" s="318"/>
      <c r="I92" s="318"/>
      <c r="J92" s="318"/>
      <c r="K92" s="318"/>
      <c r="L92" s="318"/>
      <c r="M92" s="318"/>
      <c r="N92" s="318"/>
      <c r="O92" s="318"/>
      <c r="P92" s="318"/>
      <c r="Q92" s="318"/>
      <c r="R92" s="318"/>
      <c r="S92" s="318"/>
      <c r="T92" s="319" t="s">
        <v>139</v>
      </c>
      <c r="U92" s="320"/>
    </row>
    <row r="93" spans="1:78" s="15" customFormat="1" ht="10.5" x14ac:dyDescent="0.15">
      <c r="A93" s="316"/>
      <c r="B93" s="316"/>
      <c r="C93" s="323" t="s">
        <v>111</v>
      </c>
      <c r="D93" s="324"/>
      <c r="E93" s="324"/>
      <c r="F93" s="324"/>
      <c r="G93" s="324"/>
      <c r="H93" s="324"/>
      <c r="I93" s="324"/>
      <c r="J93" s="324"/>
      <c r="K93" s="324"/>
      <c r="L93" s="324"/>
      <c r="M93" s="324"/>
      <c r="N93" s="324"/>
      <c r="O93" s="324"/>
      <c r="P93" s="324"/>
      <c r="Q93" s="324"/>
      <c r="R93" s="324"/>
      <c r="S93" s="324"/>
      <c r="T93" s="321"/>
      <c r="U93" s="322"/>
    </row>
    <row r="94" spans="1:78" s="15" customFormat="1" ht="10.5" x14ac:dyDescent="0.15">
      <c r="A94" s="316"/>
      <c r="B94" s="316"/>
      <c r="C94" s="41" t="s">
        <v>129</v>
      </c>
      <c r="D94" s="8" t="s">
        <v>121</v>
      </c>
      <c r="E94" s="8" t="s">
        <v>130</v>
      </c>
      <c r="F94" s="8" t="s">
        <v>66</v>
      </c>
      <c r="G94" s="8" t="s">
        <v>122</v>
      </c>
      <c r="H94" s="8" t="s">
        <v>140</v>
      </c>
      <c r="I94" s="8" t="s">
        <v>141</v>
      </c>
      <c r="J94" s="8" t="s">
        <v>142</v>
      </c>
      <c r="K94" s="8" t="s">
        <v>143</v>
      </c>
      <c r="L94" s="8" t="s">
        <v>144</v>
      </c>
      <c r="M94" s="8" t="s">
        <v>145</v>
      </c>
      <c r="N94" s="8" t="s">
        <v>146</v>
      </c>
      <c r="O94" s="196" t="s">
        <v>147</v>
      </c>
      <c r="P94" s="8" t="s">
        <v>148</v>
      </c>
      <c r="Q94" s="8" t="s">
        <v>149</v>
      </c>
      <c r="R94" s="8" t="s">
        <v>150</v>
      </c>
      <c r="S94" s="42" t="s">
        <v>151</v>
      </c>
      <c r="T94" s="197" t="s">
        <v>152</v>
      </c>
      <c r="U94" s="198" t="s">
        <v>153</v>
      </c>
    </row>
    <row r="95" spans="1:78" s="15" customFormat="1" ht="21" x14ac:dyDescent="0.15">
      <c r="A95" s="199" t="s">
        <v>154</v>
      </c>
      <c r="B95" s="200">
        <f>SUM(C95:S95)</f>
        <v>0</v>
      </c>
      <c r="C95" s="167"/>
      <c r="D95" s="168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68"/>
      <c r="R95" s="168"/>
      <c r="S95" s="169"/>
      <c r="T95" s="167"/>
      <c r="U95" s="187"/>
      <c r="V95" s="15" t="str">
        <f>BQ95&amp;BR95</f>
        <v/>
      </c>
      <c r="BQ95" s="23" t="str">
        <f>IF((T95+U95)&lt;&gt;B95," * El total de Consultas por Sexo debe ser igual al Total de Consultas por grupo de Edad","")</f>
        <v/>
      </c>
      <c r="BZ95" s="25">
        <f t="shared" ref="BZ95:BZ109" si="52">IF((T95+U95)&lt;&gt;B95,1,0)</f>
        <v>0</v>
      </c>
    </row>
    <row r="96" spans="1:78" s="15" customFormat="1" ht="10.5" x14ac:dyDescent="0.15">
      <c r="A96" s="201" t="s">
        <v>155</v>
      </c>
      <c r="B96" s="200">
        <f t="shared" ref="B96:B109" si="53">SUM(C96:S96)</f>
        <v>0</v>
      </c>
      <c r="C96" s="173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174"/>
      <c r="T96" s="173"/>
      <c r="U96" s="22"/>
      <c r="V96" s="15" t="str">
        <f t="shared" ref="V96:V109" si="54">BQ96&amp;BR96</f>
        <v/>
      </c>
      <c r="BQ96" s="23" t="str">
        <f t="shared" ref="BQ96:BQ109" si="55">IF((T96+U96)&lt;&gt;B96," * El total de Consultas por Sexo debe ser igual al Total de Consultas por grupo de Edad","")</f>
        <v/>
      </c>
      <c r="BZ96" s="25">
        <f t="shared" si="52"/>
        <v>0</v>
      </c>
    </row>
    <row r="97" spans="1:78" s="15" customFormat="1" ht="10.5" x14ac:dyDescent="0.15">
      <c r="A97" s="201" t="s">
        <v>156</v>
      </c>
      <c r="B97" s="200">
        <f t="shared" si="53"/>
        <v>0</v>
      </c>
      <c r="C97" s="173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174"/>
      <c r="T97" s="173"/>
      <c r="U97" s="22"/>
      <c r="V97" s="15" t="str">
        <f t="shared" si="54"/>
        <v/>
      </c>
      <c r="BQ97" s="23" t="str">
        <f t="shared" si="55"/>
        <v/>
      </c>
      <c r="BZ97" s="25">
        <f t="shared" si="52"/>
        <v>0</v>
      </c>
    </row>
    <row r="98" spans="1:78" s="15" customFormat="1" ht="21" x14ac:dyDescent="0.15">
      <c r="A98" s="199" t="s">
        <v>157</v>
      </c>
      <c r="B98" s="200">
        <f t="shared" si="53"/>
        <v>0</v>
      </c>
      <c r="C98" s="173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174"/>
      <c r="T98" s="173"/>
      <c r="U98" s="22"/>
      <c r="V98" s="15" t="str">
        <f t="shared" si="54"/>
        <v/>
      </c>
      <c r="BQ98" s="23" t="str">
        <f t="shared" si="55"/>
        <v/>
      </c>
      <c r="BZ98" s="25">
        <f t="shared" si="52"/>
        <v>0</v>
      </c>
    </row>
    <row r="99" spans="1:78" s="15" customFormat="1" ht="10.5" x14ac:dyDescent="0.15">
      <c r="A99" s="201" t="s">
        <v>158</v>
      </c>
      <c r="B99" s="200">
        <f t="shared" si="53"/>
        <v>0</v>
      </c>
      <c r="C99" s="173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174"/>
      <c r="T99" s="173"/>
      <c r="U99" s="22"/>
      <c r="V99" s="15" t="str">
        <f t="shared" si="54"/>
        <v/>
      </c>
      <c r="BQ99" s="23" t="str">
        <f t="shared" si="55"/>
        <v/>
      </c>
      <c r="BZ99" s="25">
        <f t="shared" si="52"/>
        <v>0</v>
      </c>
    </row>
    <row r="100" spans="1:78" s="15" customFormat="1" ht="10.5" x14ac:dyDescent="0.15">
      <c r="A100" s="201" t="s">
        <v>159</v>
      </c>
      <c r="B100" s="200">
        <f t="shared" si="53"/>
        <v>0</v>
      </c>
      <c r="C100" s="173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174"/>
      <c r="T100" s="173"/>
      <c r="U100" s="22"/>
      <c r="V100" s="15" t="str">
        <f t="shared" si="54"/>
        <v/>
      </c>
      <c r="BQ100" s="23" t="str">
        <f t="shared" si="55"/>
        <v/>
      </c>
      <c r="BZ100" s="25">
        <f t="shared" si="52"/>
        <v>0</v>
      </c>
    </row>
    <row r="101" spans="1:78" s="15" customFormat="1" ht="10.5" x14ac:dyDescent="0.15">
      <c r="A101" s="201" t="s">
        <v>160</v>
      </c>
      <c r="B101" s="200">
        <f t="shared" si="53"/>
        <v>0</v>
      </c>
      <c r="C101" s="173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174"/>
      <c r="T101" s="173"/>
      <c r="U101" s="22"/>
      <c r="V101" s="15" t="str">
        <f t="shared" si="54"/>
        <v/>
      </c>
      <c r="BQ101" s="23" t="str">
        <f t="shared" si="55"/>
        <v/>
      </c>
      <c r="BZ101" s="25">
        <f t="shared" si="52"/>
        <v>0</v>
      </c>
    </row>
    <row r="102" spans="1:78" s="15" customFormat="1" ht="10.5" x14ac:dyDescent="0.15">
      <c r="A102" s="201" t="s">
        <v>161</v>
      </c>
      <c r="B102" s="200">
        <f t="shared" si="53"/>
        <v>0</v>
      </c>
      <c r="C102" s="173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174"/>
      <c r="T102" s="173"/>
      <c r="U102" s="22"/>
      <c r="V102" s="15" t="str">
        <f t="shared" si="54"/>
        <v/>
      </c>
      <c r="BQ102" s="23" t="str">
        <f t="shared" si="55"/>
        <v/>
      </c>
      <c r="BZ102" s="25">
        <f t="shared" si="52"/>
        <v>0</v>
      </c>
    </row>
    <row r="103" spans="1:78" s="15" customFormat="1" ht="10.5" x14ac:dyDescent="0.15">
      <c r="A103" s="201" t="s">
        <v>162</v>
      </c>
      <c r="B103" s="200">
        <f t="shared" si="53"/>
        <v>0</v>
      </c>
      <c r="C103" s="173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174"/>
      <c r="T103" s="173"/>
      <c r="U103" s="22"/>
      <c r="V103" s="15" t="str">
        <f t="shared" si="54"/>
        <v/>
      </c>
      <c r="BQ103" s="23" t="str">
        <f t="shared" si="55"/>
        <v/>
      </c>
      <c r="BZ103" s="25">
        <f t="shared" si="52"/>
        <v>0</v>
      </c>
    </row>
    <row r="104" spans="1:78" s="15" customFormat="1" ht="10.5" x14ac:dyDescent="0.15">
      <c r="A104" s="201" t="s">
        <v>163</v>
      </c>
      <c r="B104" s="200">
        <f t="shared" si="53"/>
        <v>0</v>
      </c>
      <c r="C104" s="173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174"/>
      <c r="T104" s="173"/>
      <c r="U104" s="22"/>
      <c r="V104" s="15" t="str">
        <f t="shared" si="54"/>
        <v/>
      </c>
      <c r="BQ104" s="23" t="str">
        <f t="shared" si="55"/>
        <v/>
      </c>
      <c r="BZ104" s="25">
        <f t="shared" si="52"/>
        <v>0</v>
      </c>
    </row>
    <row r="105" spans="1:78" s="15" customFormat="1" ht="10.5" x14ac:dyDescent="0.15">
      <c r="A105" s="201" t="s">
        <v>164</v>
      </c>
      <c r="B105" s="200">
        <f t="shared" si="53"/>
        <v>0</v>
      </c>
      <c r="C105" s="173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174"/>
      <c r="T105" s="173"/>
      <c r="U105" s="22"/>
      <c r="V105" s="15" t="str">
        <f t="shared" si="54"/>
        <v/>
      </c>
      <c r="BQ105" s="23" t="str">
        <f t="shared" si="55"/>
        <v/>
      </c>
      <c r="BZ105" s="25">
        <f t="shared" si="52"/>
        <v>0</v>
      </c>
    </row>
    <row r="106" spans="1:78" s="15" customFormat="1" ht="10.5" x14ac:dyDescent="0.15">
      <c r="A106" s="201" t="s">
        <v>165</v>
      </c>
      <c r="B106" s="200">
        <f t="shared" si="53"/>
        <v>0</v>
      </c>
      <c r="C106" s="173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174"/>
      <c r="T106" s="173"/>
      <c r="U106" s="22"/>
      <c r="V106" s="15" t="str">
        <f t="shared" si="54"/>
        <v/>
      </c>
      <c r="BQ106" s="23" t="str">
        <f t="shared" si="55"/>
        <v/>
      </c>
      <c r="BZ106" s="25">
        <f t="shared" si="52"/>
        <v>0</v>
      </c>
    </row>
    <row r="107" spans="1:78" s="15" customFormat="1" ht="10.5" x14ac:dyDescent="0.15">
      <c r="A107" s="201" t="s">
        <v>166</v>
      </c>
      <c r="B107" s="200">
        <f t="shared" si="53"/>
        <v>0</v>
      </c>
      <c r="C107" s="173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174"/>
      <c r="T107" s="173"/>
      <c r="U107" s="22"/>
      <c r="V107" s="15" t="str">
        <f t="shared" si="54"/>
        <v/>
      </c>
      <c r="BQ107" s="23" t="str">
        <f t="shared" si="55"/>
        <v/>
      </c>
      <c r="BZ107" s="25">
        <f t="shared" si="52"/>
        <v>0</v>
      </c>
    </row>
    <row r="108" spans="1:78" s="15" customFormat="1" ht="10.5" x14ac:dyDescent="0.15">
      <c r="A108" s="201" t="s">
        <v>167</v>
      </c>
      <c r="B108" s="200">
        <f t="shared" si="53"/>
        <v>0</v>
      </c>
      <c r="C108" s="173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174"/>
      <c r="T108" s="173"/>
      <c r="U108" s="22"/>
      <c r="V108" s="15" t="str">
        <f t="shared" si="54"/>
        <v/>
      </c>
      <c r="BQ108" s="23" t="str">
        <f t="shared" si="55"/>
        <v/>
      </c>
      <c r="BZ108" s="25">
        <f t="shared" si="52"/>
        <v>0</v>
      </c>
    </row>
    <row r="109" spans="1:78" s="15" customFormat="1" ht="10.5" x14ac:dyDescent="0.15">
      <c r="A109" s="201" t="s">
        <v>168</v>
      </c>
      <c r="B109" s="200">
        <f t="shared" si="53"/>
        <v>0</v>
      </c>
      <c r="C109" s="179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180"/>
      <c r="T109" s="179"/>
      <c r="U109" s="39"/>
      <c r="V109" s="15" t="str">
        <f t="shared" si="54"/>
        <v/>
      </c>
      <c r="BQ109" s="23" t="str">
        <f t="shared" si="55"/>
        <v/>
      </c>
      <c r="BZ109" s="25">
        <f t="shared" si="52"/>
        <v>0</v>
      </c>
    </row>
    <row r="110" spans="1:78" s="15" customFormat="1" ht="10.5" x14ac:dyDescent="0.15">
      <c r="A110" s="202" t="s">
        <v>4</v>
      </c>
      <c r="B110" s="203">
        <f>SUM(C110:S110)</f>
        <v>0</v>
      </c>
      <c r="C110" s="204">
        <f>SUM(C95:C109)</f>
        <v>0</v>
      </c>
      <c r="D110" s="205">
        <f t="shared" ref="D110:U110" si="56">SUM(D95:D109)</f>
        <v>0</v>
      </c>
      <c r="E110" s="205">
        <f t="shared" si="56"/>
        <v>0</v>
      </c>
      <c r="F110" s="205">
        <f t="shared" si="56"/>
        <v>0</v>
      </c>
      <c r="G110" s="205">
        <f t="shared" si="56"/>
        <v>0</v>
      </c>
      <c r="H110" s="206">
        <f t="shared" si="56"/>
        <v>0</v>
      </c>
      <c r="I110" s="205">
        <f t="shared" si="56"/>
        <v>0</v>
      </c>
      <c r="J110" s="205">
        <f t="shared" si="56"/>
        <v>0</v>
      </c>
      <c r="K110" s="205">
        <f t="shared" si="56"/>
        <v>0</v>
      </c>
      <c r="L110" s="205">
        <f t="shared" si="56"/>
        <v>0</v>
      </c>
      <c r="M110" s="205">
        <f t="shared" si="56"/>
        <v>0</v>
      </c>
      <c r="N110" s="205">
        <f t="shared" si="56"/>
        <v>0</v>
      </c>
      <c r="O110" s="205">
        <f t="shared" si="56"/>
        <v>0</v>
      </c>
      <c r="P110" s="205">
        <f t="shared" si="56"/>
        <v>0</v>
      </c>
      <c r="Q110" s="205">
        <f t="shared" si="56"/>
        <v>0</v>
      </c>
      <c r="R110" s="205">
        <f t="shared" si="56"/>
        <v>0</v>
      </c>
      <c r="S110" s="207">
        <f t="shared" si="56"/>
        <v>0</v>
      </c>
      <c r="T110" s="204">
        <f t="shared" si="56"/>
        <v>0</v>
      </c>
      <c r="U110" s="207">
        <f t="shared" si="56"/>
        <v>0</v>
      </c>
    </row>
    <row r="111" spans="1:78" s="5" customFormat="1" ht="11.25" x14ac:dyDescent="0.15">
      <c r="A111" s="108" t="s">
        <v>169</v>
      </c>
    </row>
    <row r="112" spans="1:78" s="15" customFormat="1" ht="10.5" x14ac:dyDescent="0.15">
      <c r="A112" s="284" t="s">
        <v>170</v>
      </c>
      <c r="B112" s="326" t="s">
        <v>171</v>
      </c>
      <c r="C112" s="329" t="s">
        <v>172</v>
      </c>
      <c r="D112" s="330"/>
      <c r="E112" s="331"/>
      <c r="F112" s="263" t="s">
        <v>173</v>
      </c>
      <c r="G112" s="264"/>
      <c r="H112" s="264"/>
      <c r="I112" s="264"/>
      <c r="J112" s="264"/>
      <c r="K112" s="264"/>
      <c r="L112" s="264"/>
      <c r="M112" s="264"/>
      <c r="N112" s="264"/>
      <c r="O112" s="264"/>
      <c r="P112" s="264"/>
      <c r="Q112" s="264"/>
      <c r="R112" s="264"/>
      <c r="S112" s="264"/>
      <c r="T112" s="208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78" s="15" customFormat="1" ht="10.5" x14ac:dyDescent="0.15">
      <c r="A113" s="325"/>
      <c r="B113" s="327"/>
      <c r="C113" s="332"/>
      <c r="D113" s="333"/>
      <c r="E113" s="334"/>
      <c r="F113" s="285" t="s">
        <v>174</v>
      </c>
      <c r="G113" s="285"/>
      <c r="H113" s="314" t="s">
        <v>175</v>
      </c>
      <c r="I113" s="315"/>
      <c r="J113" s="314" t="s">
        <v>176</v>
      </c>
      <c r="K113" s="315"/>
      <c r="L113" s="335" t="s">
        <v>177</v>
      </c>
      <c r="M113" s="336"/>
      <c r="N113" s="314" t="s">
        <v>147</v>
      </c>
      <c r="O113" s="315"/>
      <c r="P113" s="314" t="s">
        <v>178</v>
      </c>
      <c r="Q113" s="315"/>
      <c r="R113" s="314" t="s">
        <v>151</v>
      </c>
      <c r="S113" s="315"/>
    </row>
    <row r="114" spans="1:78" s="15" customFormat="1" ht="10.5" x14ac:dyDescent="0.15">
      <c r="A114" s="286"/>
      <c r="B114" s="328"/>
      <c r="C114" s="41" t="s">
        <v>179</v>
      </c>
      <c r="D114" s="11" t="s">
        <v>152</v>
      </c>
      <c r="E114" s="14" t="s">
        <v>153</v>
      </c>
      <c r="F114" s="41" t="s">
        <v>152</v>
      </c>
      <c r="G114" s="14" t="s">
        <v>153</v>
      </c>
      <c r="H114" s="41" t="s">
        <v>152</v>
      </c>
      <c r="I114" s="14" t="s">
        <v>153</v>
      </c>
      <c r="J114" s="41" t="s">
        <v>152</v>
      </c>
      <c r="K114" s="14" t="s">
        <v>153</v>
      </c>
      <c r="L114" s="41" t="s">
        <v>152</v>
      </c>
      <c r="M114" s="14" t="s">
        <v>153</v>
      </c>
      <c r="N114" s="41" t="s">
        <v>152</v>
      </c>
      <c r="O114" s="14" t="s">
        <v>153</v>
      </c>
      <c r="P114" s="41" t="s">
        <v>152</v>
      </c>
      <c r="Q114" s="14" t="s">
        <v>153</v>
      </c>
      <c r="R114" s="41" t="s">
        <v>152</v>
      </c>
      <c r="S114" s="14" t="s">
        <v>153</v>
      </c>
    </row>
    <row r="115" spans="1:78" s="15" customFormat="1" ht="10.5" x14ac:dyDescent="0.15">
      <c r="A115" s="209" t="s">
        <v>180</v>
      </c>
      <c r="B115" s="210"/>
      <c r="C115" s="211">
        <f t="shared" ref="C115:C118" si="57">SUM(D115+E115)</f>
        <v>0</v>
      </c>
      <c r="D115" s="212">
        <f>+F115+H115+J115+L115+N115+P115+R115</f>
        <v>0</v>
      </c>
      <c r="E115" s="213">
        <f>+G115+I115+K115+M115+O115+Q115+S115</f>
        <v>0</v>
      </c>
      <c r="F115" s="214"/>
      <c r="G115" s="215"/>
      <c r="H115" s="214"/>
      <c r="I115" s="215"/>
      <c r="J115" s="214"/>
      <c r="K115" s="216"/>
      <c r="L115" s="214"/>
      <c r="M115" s="216"/>
      <c r="N115" s="214"/>
      <c r="O115" s="216"/>
      <c r="P115" s="214"/>
      <c r="Q115" s="216"/>
      <c r="R115" s="214"/>
      <c r="S115" s="216"/>
    </row>
    <row r="116" spans="1:78" s="15" customFormat="1" ht="10.5" x14ac:dyDescent="0.15">
      <c r="A116" s="217" t="s">
        <v>181</v>
      </c>
      <c r="B116" s="173"/>
      <c r="C116" s="218">
        <f t="shared" si="57"/>
        <v>0</v>
      </c>
      <c r="D116" s="219">
        <f>+F116+H116+J116+L116+N116+P116+R116</f>
        <v>0</v>
      </c>
      <c r="E116" s="220">
        <f t="shared" ref="E116:E118" si="58">+G116+I116+K116+M116+O116+Q116+S116</f>
        <v>0</v>
      </c>
      <c r="F116" s="221"/>
      <c r="G116" s="222"/>
      <c r="H116" s="173"/>
      <c r="I116" s="22"/>
      <c r="J116" s="173"/>
      <c r="K116" s="174"/>
      <c r="L116" s="173"/>
      <c r="M116" s="174"/>
      <c r="N116" s="173"/>
      <c r="O116" s="174"/>
      <c r="P116" s="173"/>
      <c r="Q116" s="174"/>
      <c r="R116" s="173"/>
      <c r="S116" s="174"/>
    </row>
    <row r="117" spans="1:78" s="15" customFormat="1" ht="10.5" x14ac:dyDescent="0.15">
      <c r="A117" s="133" t="s">
        <v>182</v>
      </c>
      <c r="B117" s="132"/>
      <c r="C117" s="223">
        <f t="shared" si="57"/>
        <v>0</v>
      </c>
      <c r="D117" s="219">
        <f t="shared" ref="D117" si="59">+F117+H117+J117+L117+N117+P117+R117</f>
        <v>0</v>
      </c>
      <c r="E117" s="224">
        <f t="shared" si="58"/>
        <v>0</v>
      </c>
      <c r="F117" s="121"/>
      <c r="G117" s="225"/>
      <c r="H117" s="226"/>
      <c r="I117" s="222"/>
      <c r="J117" s="227"/>
      <c r="K117" s="132"/>
      <c r="L117" s="226"/>
      <c r="M117" s="222"/>
      <c r="N117" s="226"/>
      <c r="O117" s="222"/>
      <c r="P117" s="226"/>
      <c r="Q117" s="222"/>
      <c r="R117" s="121"/>
      <c r="S117" s="132"/>
    </row>
    <row r="118" spans="1:78" s="15" customFormat="1" ht="10.5" x14ac:dyDescent="0.15">
      <c r="A118" s="228" t="s">
        <v>183</v>
      </c>
      <c r="B118" s="229"/>
      <c r="C118" s="218">
        <f t="shared" si="57"/>
        <v>0</v>
      </c>
      <c r="D118" s="219">
        <f>+F118+H118+J118+L118+N118+P118+R118</f>
        <v>0</v>
      </c>
      <c r="E118" s="220">
        <f t="shared" si="58"/>
        <v>0</v>
      </c>
      <c r="F118" s="230"/>
      <c r="G118" s="222"/>
      <c r="H118" s="231"/>
      <c r="I118" s="225"/>
      <c r="J118" s="232"/>
      <c r="K118" s="229"/>
      <c r="L118" s="233"/>
      <c r="M118" s="222"/>
      <c r="N118" s="234"/>
      <c r="O118" s="229"/>
      <c r="P118" s="235"/>
      <c r="Q118" s="225"/>
      <c r="R118" s="235"/>
      <c r="S118" s="225"/>
    </row>
    <row r="119" spans="1:78" s="15" customFormat="1" ht="10.5" x14ac:dyDescent="0.15">
      <c r="A119" s="134" t="s">
        <v>184</v>
      </c>
      <c r="B119" s="99"/>
      <c r="C119" s="135"/>
      <c r="D119" s="253"/>
      <c r="E119" s="254"/>
      <c r="F119" s="28"/>
      <c r="G119" s="254"/>
      <c r="H119" s="255"/>
      <c r="I119" s="256"/>
      <c r="J119" s="257"/>
      <c r="K119" s="256"/>
      <c r="L119" s="257"/>
      <c r="M119" s="254"/>
      <c r="N119" s="258"/>
      <c r="O119" s="256"/>
      <c r="P119" s="257"/>
      <c r="Q119" s="259"/>
      <c r="R119" s="257"/>
      <c r="S119" s="254"/>
    </row>
    <row r="120" spans="1:78" s="15" customFormat="1" ht="10.5" x14ac:dyDescent="0.15">
      <c r="A120" s="242" t="s">
        <v>4</v>
      </c>
      <c r="B120" s="243">
        <f>SUM(B115:B119)</f>
        <v>0</v>
      </c>
      <c r="C120" s="65">
        <f>SUM(C115:C119)</f>
        <v>0</v>
      </c>
      <c r="D120" s="244">
        <f>SUM(D115:D119)</f>
        <v>0</v>
      </c>
      <c r="E120" s="68">
        <f t="shared" ref="E120:S120" si="60">SUM(E115:E119)</f>
        <v>0</v>
      </c>
      <c r="F120" s="66">
        <f t="shared" si="60"/>
        <v>0</v>
      </c>
      <c r="G120" s="68">
        <f t="shared" si="60"/>
        <v>0</v>
      </c>
      <c r="H120" s="66">
        <f t="shared" si="60"/>
        <v>0</v>
      </c>
      <c r="I120" s="68">
        <f t="shared" si="60"/>
        <v>0</v>
      </c>
      <c r="J120" s="65">
        <f t="shared" si="60"/>
        <v>0</v>
      </c>
      <c r="K120" s="245">
        <f t="shared" si="60"/>
        <v>0</v>
      </c>
      <c r="L120" s="66">
        <f t="shared" si="60"/>
        <v>0</v>
      </c>
      <c r="M120" s="68">
        <f t="shared" si="60"/>
        <v>0</v>
      </c>
      <c r="N120" s="66">
        <f t="shared" si="60"/>
        <v>0</v>
      </c>
      <c r="O120" s="68">
        <f t="shared" si="60"/>
        <v>0</v>
      </c>
      <c r="P120" s="66">
        <f t="shared" si="60"/>
        <v>0</v>
      </c>
      <c r="Q120" s="68">
        <f t="shared" si="60"/>
        <v>0</v>
      </c>
      <c r="R120" s="66">
        <f t="shared" si="60"/>
        <v>0</v>
      </c>
      <c r="S120" s="67">
        <f t="shared" si="60"/>
        <v>0</v>
      </c>
      <c r="T120" s="246"/>
    </row>
    <row r="121" spans="1:78" x14ac:dyDescent="0.25">
      <c r="BQ121"/>
      <c r="BR121"/>
      <c r="BS121"/>
      <c r="BT121"/>
      <c r="BU121"/>
      <c r="BW121"/>
      <c r="BX121"/>
      <c r="BY121"/>
      <c r="BZ121"/>
    </row>
    <row r="122" spans="1:78" x14ac:dyDescent="0.25">
      <c r="BQ122"/>
      <c r="BR122"/>
      <c r="BS122"/>
      <c r="BT122"/>
      <c r="BU122"/>
      <c r="BW122"/>
      <c r="BX122"/>
      <c r="BY122"/>
      <c r="BZ122"/>
    </row>
    <row r="123" spans="1:78" x14ac:dyDescent="0.25">
      <c r="BQ123"/>
      <c r="BR123"/>
      <c r="BS123"/>
      <c r="BT123"/>
      <c r="BU123"/>
      <c r="BW123"/>
      <c r="BX123"/>
      <c r="BY123"/>
      <c r="BZ123"/>
    </row>
    <row r="124" spans="1:78" x14ac:dyDescent="0.25">
      <c r="BQ124"/>
      <c r="BR124"/>
      <c r="BS124"/>
      <c r="BT124"/>
      <c r="BU124"/>
      <c r="BW124"/>
      <c r="BX124"/>
      <c r="BY124"/>
      <c r="BZ124"/>
    </row>
    <row r="125" spans="1:78" x14ac:dyDescent="0.25">
      <c r="BQ125"/>
      <c r="BR125"/>
      <c r="BS125"/>
      <c r="BT125"/>
      <c r="BU125"/>
      <c r="BW125"/>
      <c r="BX125"/>
      <c r="BY125"/>
      <c r="BZ125"/>
    </row>
    <row r="126" spans="1:78" x14ac:dyDescent="0.25">
      <c r="BQ126"/>
      <c r="BR126"/>
      <c r="BS126"/>
      <c r="BT126"/>
      <c r="BU126"/>
      <c r="BW126"/>
      <c r="BX126"/>
      <c r="BY126"/>
      <c r="BZ126"/>
    </row>
    <row r="127" spans="1:78" x14ac:dyDescent="0.25">
      <c r="BQ127"/>
      <c r="BR127"/>
      <c r="BS127"/>
      <c r="BT127"/>
      <c r="BU127"/>
      <c r="BW127"/>
      <c r="BX127"/>
      <c r="BY127"/>
      <c r="BZ127"/>
    </row>
    <row r="128" spans="1:78" x14ac:dyDescent="0.25">
      <c r="BQ128"/>
      <c r="BR128"/>
      <c r="BS128"/>
      <c r="BT128"/>
      <c r="BU128"/>
      <c r="BW128"/>
      <c r="BX128"/>
      <c r="BY128"/>
      <c r="BZ128"/>
    </row>
    <row r="129" spans="1:78" x14ac:dyDescent="0.25">
      <c r="BQ129"/>
      <c r="BR129"/>
      <c r="BS129"/>
      <c r="BT129"/>
      <c r="BU129"/>
      <c r="BW129"/>
      <c r="BX129"/>
      <c r="BY129"/>
      <c r="BZ129"/>
    </row>
    <row r="130" spans="1:78" x14ac:dyDescent="0.25">
      <c r="BQ130"/>
      <c r="BR130"/>
      <c r="BS130"/>
      <c r="BT130"/>
      <c r="BU130"/>
      <c r="BW130"/>
      <c r="BX130"/>
      <c r="BY130"/>
      <c r="BZ130"/>
    </row>
    <row r="131" spans="1:78" x14ac:dyDescent="0.25">
      <c r="BQ131"/>
      <c r="BR131"/>
      <c r="BS131"/>
      <c r="BT131"/>
      <c r="BU131"/>
      <c r="BW131"/>
      <c r="BX131"/>
      <c r="BY131"/>
      <c r="BZ131"/>
    </row>
    <row r="132" spans="1:78" x14ac:dyDescent="0.25">
      <c r="BQ132"/>
      <c r="BR132"/>
      <c r="BS132"/>
      <c r="BT132"/>
      <c r="BU132"/>
      <c r="BW132"/>
      <c r="BX132"/>
      <c r="BY132"/>
      <c r="BZ132"/>
    </row>
    <row r="133" spans="1:78" x14ac:dyDescent="0.25">
      <c r="BQ133"/>
      <c r="BR133"/>
      <c r="BS133"/>
      <c r="BT133"/>
      <c r="BU133"/>
      <c r="BW133"/>
      <c r="BX133"/>
      <c r="BY133"/>
      <c r="BZ133"/>
    </row>
    <row r="134" spans="1:78" x14ac:dyDescent="0.25">
      <c r="BQ134"/>
      <c r="BR134"/>
      <c r="BS134"/>
      <c r="BT134"/>
      <c r="BU134"/>
      <c r="BW134"/>
      <c r="BX134"/>
      <c r="BY134"/>
      <c r="BZ134"/>
    </row>
    <row r="135" spans="1:78" x14ac:dyDescent="0.25">
      <c r="BQ135"/>
      <c r="BR135"/>
      <c r="BS135"/>
      <c r="BT135"/>
      <c r="BU135"/>
      <c r="BW135"/>
      <c r="BX135"/>
      <c r="BY135"/>
      <c r="BZ135"/>
    </row>
    <row r="136" spans="1:78" x14ac:dyDescent="0.25">
      <c r="BQ136"/>
      <c r="BR136"/>
      <c r="BS136"/>
      <c r="BT136"/>
      <c r="BU136"/>
      <c r="BW136"/>
      <c r="BX136"/>
      <c r="BY136"/>
      <c r="BZ136"/>
    </row>
    <row r="137" spans="1:78" x14ac:dyDescent="0.25">
      <c r="BQ137"/>
      <c r="BR137"/>
      <c r="BS137"/>
      <c r="BT137"/>
      <c r="BU137"/>
      <c r="BW137"/>
      <c r="BX137"/>
      <c r="BY137"/>
      <c r="BZ137"/>
    </row>
    <row r="138" spans="1:78" x14ac:dyDescent="0.25">
      <c r="BQ138"/>
      <c r="BR138"/>
      <c r="BS138"/>
      <c r="BT138"/>
      <c r="BU138"/>
      <c r="BW138"/>
      <c r="BX138"/>
      <c r="BY138"/>
      <c r="BZ138"/>
    </row>
    <row r="139" spans="1:78" x14ac:dyDescent="0.25">
      <c r="A139" s="247" t="e">
        <f>SUM(C10:C35,D38:J47,#REF!,C50:C59,D64:D69,C74:C81,B86:B87,B90:C90,B95:B110)</f>
        <v>#REF!</v>
      </c>
      <c r="B139" s="248">
        <f>SUM(BW10:CA109)</f>
        <v>0</v>
      </c>
      <c r="BQ139"/>
      <c r="BR139"/>
      <c r="BS139"/>
      <c r="BT139"/>
      <c r="BU139"/>
      <c r="BW139"/>
      <c r="BX139"/>
      <c r="BY139"/>
      <c r="BZ139"/>
    </row>
    <row r="140" spans="1:78" x14ac:dyDescent="0.25">
      <c r="BQ140"/>
      <c r="BR140"/>
      <c r="BS140"/>
      <c r="BT140"/>
      <c r="BU140"/>
      <c r="BW140"/>
      <c r="BX140"/>
      <c r="BY140"/>
      <c r="BZ140"/>
    </row>
    <row r="141" spans="1:78" x14ac:dyDescent="0.25">
      <c r="BQ141"/>
      <c r="BR141"/>
      <c r="BS141"/>
      <c r="BT141"/>
      <c r="BU141"/>
      <c r="BW141"/>
      <c r="BX141"/>
      <c r="BY141"/>
      <c r="BZ141"/>
    </row>
    <row r="142" spans="1:78" x14ac:dyDescent="0.25">
      <c r="BQ142"/>
      <c r="BR142"/>
      <c r="BS142"/>
      <c r="BT142"/>
      <c r="BU142"/>
      <c r="BW142"/>
      <c r="BX142"/>
      <c r="BY142"/>
      <c r="BZ142"/>
    </row>
    <row r="143" spans="1:78" x14ac:dyDescent="0.25">
      <c r="BQ143"/>
      <c r="BR143"/>
      <c r="BS143"/>
      <c r="BT143"/>
      <c r="BU143"/>
      <c r="BW143"/>
      <c r="BX143"/>
      <c r="BY143"/>
      <c r="BZ143"/>
    </row>
    <row r="144" spans="1:78" x14ac:dyDescent="0.25">
      <c r="BQ144"/>
      <c r="BR144"/>
      <c r="BS144"/>
      <c r="BT144"/>
      <c r="BU144"/>
      <c r="BW144"/>
      <c r="BX144"/>
      <c r="BY144"/>
      <c r="BZ144"/>
    </row>
    <row r="145" spans="1:78" x14ac:dyDescent="0.25">
      <c r="BQ145"/>
      <c r="BR145"/>
      <c r="BS145"/>
      <c r="BT145"/>
      <c r="BU145"/>
      <c r="BW145"/>
      <c r="BX145"/>
      <c r="BY145"/>
      <c r="BZ145"/>
    </row>
    <row r="146" spans="1:78" x14ac:dyDescent="0.25">
      <c r="BQ146"/>
      <c r="BR146"/>
      <c r="BS146"/>
      <c r="BT146"/>
      <c r="BU146"/>
      <c r="BW146"/>
      <c r="BX146"/>
      <c r="BY146"/>
      <c r="BZ146"/>
    </row>
    <row r="147" spans="1:78" x14ac:dyDescent="0.25">
      <c r="BQ147"/>
      <c r="BR147"/>
      <c r="BS147"/>
      <c r="BT147"/>
      <c r="BU147"/>
      <c r="BW147"/>
      <c r="BX147"/>
      <c r="BY147"/>
      <c r="BZ147"/>
    </row>
    <row r="148" spans="1:78" x14ac:dyDescent="0.25">
      <c r="BQ148"/>
      <c r="BR148"/>
      <c r="BS148"/>
      <c r="BT148"/>
      <c r="BU148"/>
      <c r="BW148"/>
      <c r="BX148"/>
      <c r="BY148"/>
      <c r="BZ148"/>
    </row>
    <row r="149" spans="1:78" x14ac:dyDescent="0.25">
      <c r="BQ149"/>
      <c r="BR149"/>
      <c r="BS149"/>
      <c r="BT149"/>
      <c r="BU149"/>
      <c r="BW149"/>
      <c r="BX149"/>
      <c r="BY149"/>
      <c r="BZ149"/>
    </row>
    <row r="150" spans="1:78" x14ac:dyDescent="0.25">
      <c r="A150" s="249">
        <f>SUM(C10:C35,C38:J40,C42:J46,C50:C58,C64:D69,C74:C81,B86:B87,B95:B109,B90:C90,B115:C119)</f>
        <v>98</v>
      </c>
      <c r="B150" s="249">
        <f>SUM(BZ10:CG109)</f>
        <v>0</v>
      </c>
      <c r="BQ150"/>
      <c r="BR150"/>
      <c r="BS150"/>
      <c r="BT150"/>
      <c r="BU150"/>
      <c r="BW150"/>
      <c r="BX150"/>
      <c r="BY150"/>
      <c r="BZ150"/>
    </row>
    <row r="151" spans="1:78" x14ac:dyDescent="0.25">
      <c r="BQ151"/>
      <c r="BR151"/>
      <c r="BS151"/>
      <c r="BT151"/>
      <c r="BU151"/>
      <c r="BW151"/>
      <c r="BX151"/>
      <c r="BY151"/>
      <c r="BZ151"/>
    </row>
    <row r="152" spans="1:78" x14ac:dyDescent="0.25">
      <c r="BQ152"/>
      <c r="BR152"/>
      <c r="BS152"/>
      <c r="BT152"/>
      <c r="BU152"/>
      <c r="BW152"/>
      <c r="BX152"/>
      <c r="BY152"/>
      <c r="BZ152"/>
    </row>
    <row r="153" spans="1:78" x14ac:dyDescent="0.25">
      <c r="BQ153"/>
      <c r="BR153"/>
      <c r="BS153"/>
      <c r="BT153"/>
      <c r="BU153"/>
      <c r="BW153"/>
      <c r="BX153"/>
      <c r="BY153"/>
      <c r="BZ153"/>
    </row>
    <row r="154" spans="1:78" x14ac:dyDescent="0.25">
      <c r="BQ154"/>
      <c r="BR154"/>
      <c r="BS154"/>
      <c r="BT154"/>
      <c r="BU154"/>
      <c r="BW154"/>
      <c r="BX154"/>
      <c r="BY154"/>
      <c r="BZ154"/>
    </row>
    <row r="155" spans="1:78" x14ac:dyDescent="0.25">
      <c r="BQ155"/>
      <c r="BR155"/>
      <c r="BS155"/>
      <c r="BT155"/>
      <c r="BU155"/>
      <c r="BW155"/>
      <c r="BX155"/>
      <c r="BY155"/>
      <c r="BZ155"/>
    </row>
    <row r="156" spans="1:78" x14ac:dyDescent="0.25">
      <c r="BQ156"/>
      <c r="BR156"/>
      <c r="BS156"/>
      <c r="BT156"/>
      <c r="BU156"/>
      <c r="BW156"/>
      <c r="BX156"/>
      <c r="BY156"/>
      <c r="BZ156"/>
    </row>
    <row r="157" spans="1:78" x14ac:dyDescent="0.25">
      <c r="BQ157"/>
      <c r="BR157"/>
      <c r="BS157"/>
      <c r="BT157"/>
      <c r="BU157"/>
      <c r="BW157"/>
      <c r="BX157"/>
      <c r="BY157"/>
      <c r="BZ157"/>
    </row>
    <row r="158" spans="1:78" x14ac:dyDescent="0.25">
      <c r="BQ158"/>
      <c r="BR158"/>
      <c r="BS158"/>
      <c r="BT158"/>
      <c r="BU158"/>
      <c r="BW158"/>
      <c r="BX158"/>
      <c r="BY158"/>
      <c r="BZ158"/>
    </row>
    <row r="159" spans="1:78" x14ac:dyDescent="0.25">
      <c r="BQ159"/>
      <c r="BR159"/>
      <c r="BS159"/>
      <c r="BT159"/>
      <c r="BU159"/>
      <c r="BW159"/>
      <c r="BX159"/>
      <c r="BY159"/>
      <c r="BZ159"/>
    </row>
    <row r="160" spans="1:78" x14ac:dyDescent="0.25">
      <c r="BQ160"/>
      <c r="BR160"/>
      <c r="BS160"/>
      <c r="BT160"/>
      <c r="BU160"/>
      <c r="BW160"/>
      <c r="BX160"/>
      <c r="BY160"/>
      <c r="BZ160"/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</sheetData>
  <mergeCells count="86">
    <mergeCell ref="R113:S113"/>
    <mergeCell ref="A92:A94"/>
    <mergeCell ref="B92:B94"/>
    <mergeCell ref="C92:S92"/>
    <mergeCell ref="T92:U93"/>
    <mergeCell ref="C93:S93"/>
    <mergeCell ref="A112:A114"/>
    <mergeCell ref="B112:B114"/>
    <mergeCell ref="C112:E113"/>
    <mergeCell ref="F112:S112"/>
    <mergeCell ref="F113:G113"/>
    <mergeCell ref="H113:I113"/>
    <mergeCell ref="J113:K113"/>
    <mergeCell ref="L113:M113"/>
    <mergeCell ref="N113:O113"/>
    <mergeCell ref="P113:Q113"/>
    <mergeCell ref="C84:G84"/>
    <mergeCell ref="G72:G73"/>
    <mergeCell ref="A74:B74"/>
    <mergeCell ref="A75:B75"/>
    <mergeCell ref="A76:B76"/>
    <mergeCell ref="A77:B77"/>
    <mergeCell ref="A78:B78"/>
    <mergeCell ref="A71:B73"/>
    <mergeCell ref="C71:G71"/>
    <mergeCell ref="A79:B79"/>
    <mergeCell ref="A80:B80"/>
    <mergeCell ref="A81:B81"/>
    <mergeCell ref="A84:A85"/>
    <mergeCell ref="B84:B85"/>
    <mergeCell ref="T62:T63"/>
    <mergeCell ref="U62:U63"/>
    <mergeCell ref="A64:B64"/>
    <mergeCell ref="A65:B65"/>
    <mergeCell ref="A66:A69"/>
    <mergeCell ref="Q62:Q63"/>
    <mergeCell ref="R62:R63"/>
    <mergeCell ref="S62:S63"/>
    <mergeCell ref="H71:I72"/>
    <mergeCell ref="C72:C73"/>
    <mergeCell ref="D72:F72"/>
    <mergeCell ref="A59:B59"/>
    <mergeCell ref="A62:B63"/>
    <mergeCell ref="C62:P62"/>
    <mergeCell ref="A58:B58"/>
    <mergeCell ref="A38:A40"/>
    <mergeCell ref="A41:B41"/>
    <mergeCell ref="A42:A46"/>
    <mergeCell ref="A47:B47"/>
    <mergeCell ref="A49:B49"/>
    <mergeCell ref="A50:B50"/>
    <mergeCell ref="A51:B51"/>
    <mergeCell ref="A52:B52"/>
    <mergeCell ref="A53:B53"/>
    <mergeCell ref="A54:A56"/>
    <mergeCell ref="A57:B57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N36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13:B13"/>
    <mergeCell ref="A6:P6"/>
    <mergeCell ref="A9:B9"/>
    <mergeCell ref="A10:B10"/>
    <mergeCell ref="A11:B11"/>
    <mergeCell ref="A12:B12"/>
  </mergeCells>
  <dataValidations count="5">
    <dataValidation type="whole" allowBlank="1" showInputMessage="1" showErrorMessage="1" sqref="D10:S35" xr:uid="{00000000-0002-0000-0400-000000000000}">
      <formula1>0</formula1>
      <formula2>9.99999999999999E+34</formula2>
    </dataValidation>
    <dataValidation type="whole" allowBlank="1" showInputMessage="1" showErrorMessage="1" sqref="C42:N46" xr:uid="{00000000-0002-0000-0400-000001000000}">
      <formula1>0</formula1>
      <formula2>9.99999999999999E+30</formula2>
    </dataValidation>
    <dataValidation type="whole" allowBlank="1" showInputMessage="1" showErrorMessage="1" sqref="D50:M58" xr:uid="{00000000-0002-0000-0400-000002000000}">
      <formula1>0</formula1>
      <formula2>9.99999999999999E+36</formula2>
    </dataValidation>
    <dataValidation type="whole" operator="greaterThanOrEqual" allowBlank="1" showInputMessage="1" showErrorMessage="1" sqref="D74:I81 C86:G87 B90:C90 C95:U109 F115:S118 C64:C69 C47:N47 C38:N41 E64:U69 B115:B119 C119" xr:uid="{00000000-0002-0000-0400-000003000000}">
      <formula1>0</formula1>
    </dataValidation>
    <dataValidation type="whole" operator="equal" allowBlank="1" showInputMessage="1" showErrorMessage="1" sqref="D119:S119" xr:uid="{00000000-0002-0000-0400-000004000000}">
      <formula1>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H354"/>
  <sheetViews>
    <sheetView workbookViewId="0"/>
  </sheetViews>
  <sheetFormatPr baseColWidth="10" defaultColWidth="11.42578125" defaultRowHeight="15" x14ac:dyDescent="0.25"/>
  <cols>
    <col min="1" max="1" width="40.42578125" customWidth="1"/>
    <col min="2" max="2" width="32.7109375" customWidth="1"/>
    <col min="3" max="3" width="18.28515625" customWidth="1"/>
    <col min="4" max="9" width="16" customWidth="1"/>
    <col min="10" max="10" width="16.7109375" customWidth="1"/>
    <col min="11" max="11" width="15.28515625" customWidth="1"/>
    <col min="12" max="12" width="14.5703125" customWidth="1"/>
    <col min="13" max="13" width="15.140625" customWidth="1"/>
    <col min="14" max="19" width="14.7109375" customWidth="1"/>
    <col min="67" max="68" width="11.42578125" hidden="1" customWidth="1"/>
    <col min="69" max="73" width="10.7109375" style="250" hidden="1" customWidth="1"/>
    <col min="74" max="74" width="10.7109375" hidden="1" customWidth="1"/>
    <col min="75" max="78" width="10.7109375" style="251" hidden="1" customWidth="1"/>
    <col min="79" max="85" width="10.7109375" hidden="1" customWidth="1"/>
    <col min="86" max="86" width="11.42578125" hidden="1" customWidth="1"/>
    <col min="87" max="95" width="0" hidden="1" customWidth="1"/>
  </cols>
  <sheetData>
    <row r="1" spans="1:85" x14ac:dyDescent="0.25">
      <c r="A1" s="1" t="s">
        <v>0</v>
      </c>
      <c r="BQ1"/>
      <c r="BR1"/>
      <c r="BS1"/>
      <c r="BT1"/>
      <c r="BU1"/>
      <c r="BW1"/>
      <c r="BX1"/>
      <c r="BY1"/>
      <c r="BZ1"/>
    </row>
    <row r="2" spans="1:85" x14ac:dyDescent="0.25">
      <c r="A2" s="1" t="str">
        <f>CONCATENATE("COMUNA: ",[6]NOMBRE!B2, " (",[6]NOMBRE!C2,[6]NOMBRE!D2,[6]NOMBRE!E2,[6]NOMBRE!F2,[6]NOMBRE!G2,")")</f>
        <v>COMUNA: LINARES (07401)</v>
      </c>
      <c r="BQ2"/>
      <c r="BR2"/>
      <c r="BS2"/>
      <c r="BT2"/>
      <c r="BU2"/>
      <c r="BW2"/>
      <c r="BX2"/>
      <c r="BY2"/>
      <c r="BZ2"/>
    </row>
    <row r="3" spans="1:85" x14ac:dyDescent="0.25">
      <c r="A3" s="1" t="str">
        <f>CONCATENATE("ESTABLECIMIENTO/ESTRATEGIA: ", [6]NOMBRE!B3, " (",[6]NOMBRE!C3,[6]NOMBRE!D3,[6]NOMBRE!E3,[6]NOMBRE!F3,[6]NOMBRE!G3,[6]NOMBRE!H3,")")</f>
        <v>ESTABLECIMIENTO/ESTRATEGIA: HOSPITAL PRESIDENTE CARLOS IBAÑEZ DEL CAMPO (116108)</v>
      </c>
      <c r="BQ3"/>
      <c r="BR3"/>
      <c r="BS3"/>
      <c r="BT3"/>
      <c r="BU3"/>
      <c r="BW3"/>
      <c r="BX3"/>
      <c r="BY3"/>
      <c r="BZ3"/>
    </row>
    <row r="4" spans="1:85" x14ac:dyDescent="0.25">
      <c r="A4" s="1" t="str">
        <f>CONCATENATE("MES: ",[6]NOMBRE!B6, " (",[6]NOMBRE!C6,[6]NOMBRE!D6,")")</f>
        <v>MES: MAYO (05)</v>
      </c>
      <c r="BQ4"/>
      <c r="BR4"/>
      <c r="BS4"/>
      <c r="BT4"/>
      <c r="BU4"/>
      <c r="BW4"/>
      <c r="BX4"/>
      <c r="BY4"/>
      <c r="BZ4"/>
    </row>
    <row r="5" spans="1:85" x14ac:dyDescent="0.25">
      <c r="A5" s="1" t="str">
        <f>CONCATENATE("AÑO: ",[6]NOMBRE!B7)</f>
        <v>AÑO: 2025</v>
      </c>
      <c r="BQ5"/>
      <c r="BR5"/>
      <c r="BS5"/>
      <c r="BT5"/>
      <c r="BU5"/>
      <c r="BW5"/>
      <c r="BX5"/>
      <c r="BY5"/>
      <c r="BZ5"/>
    </row>
    <row r="6" spans="1:85" x14ac:dyDescent="0.25">
      <c r="A6" s="262" t="s">
        <v>1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BQ6"/>
      <c r="BR6"/>
      <c r="BS6"/>
      <c r="BT6"/>
      <c r="BU6"/>
      <c r="BW6"/>
      <c r="BX6"/>
      <c r="BY6"/>
      <c r="BZ6"/>
    </row>
    <row r="7" spans="1:85" x14ac:dyDescent="0.25">
      <c r="S7" s="2"/>
      <c r="T7" s="2"/>
      <c r="BQ7"/>
      <c r="BR7"/>
      <c r="BS7"/>
      <c r="BT7"/>
      <c r="BU7"/>
      <c r="BW7"/>
      <c r="BX7"/>
      <c r="BY7"/>
      <c r="BZ7"/>
    </row>
    <row r="8" spans="1:85" s="5" customFormat="1" ht="11.25" x14ac:dyDescent="0.15">
      <c r="A8" s="3" t="s">
        <v>2</v>
      </c>
      <c r="B8" s="4"/>
      <c r="C8" s="4"/>
      <c r="D8" s="4"/>
      <c r="E8" s="4"/>
      <c r="F8" s="4"/>
      <c r="G8" s="3"/>
      <c r="H8" s="4"/>
      <c r="I8" s="4"/>
      <c r="J8" s="4"/>
      <c r="K8" s="4"/>
      <c r="L8" s="4"/>
      <c r="M8" s="4"/>
      <c r="N8" s="4"/>
      <c r="O8" s="4"/>
      <c r="P8" s="4"/>
      <c r="S8" s="2"/>
      <c r="T8" s="2"/>
    </row>
    <row r="9" spans="1:85" s="15" customFormat="1" ht="42" x14ac:dyDescent="0.15">
      <c r="A9" s="263" t="s">
        <v>3</v>
      </c>
      <c r="B9" s="264"/>
      <c r="C9" s="6" t="s">
        <v>4</v>
      </c>
      <c r="D9" s="7" t="s">
        <v>5</v>
      </c>
      <c r="E9" s="8" t="s">
        <v>6</v>
      </c>
      <c r="F9" s="8" t="s">
        <v>7</v>
      </c>
      <c r="G9" s="9" t="s">
        <v>8</v>
      </c>
      <c r="H9" s="10" t="s">
        <v>9</v>
      </c>
      <c r="I9" s="10" t="s">
        <v>10</v>
      </c>
      <c r="J9" s="11" t="s">
        <v>11</v>
      </c>
      <c r="K9" s="9" t="s">
        <v>12</v>
      </c>
      <c r="L9" s="12" t="s">
        <v>13</v>
      </c>
      <c r="M9" s="13" t="s">
        <v>14</v>
      </c>
      <c r="N9" s="8" t="s">
        <v>15</v>
      </c>
      <c r="O9" s="8" t="s">
        <v>16</v>
      </c>
      <c r="P9" s="8" t="s">
        <v>17</v>
      </c>
      <c r="Q9" s="8" t="s">
        <v>18</v>
      </c>
      <c r="R9" s="8" t="s">
        <v>19</v>
      </c>
      <c r="S9" s="14" t="s">
        <v>20</v>
      </c>
      <c r="T9" s="2"/>
      <c r="U9" s="2"/>
    </row>
    <row r="10" spans="1:85" s="15" customFormat="1" ht="10.5" x14ac:dyDescent="0.15">
      <c r="A10" s="265" t="s">
        <v>21</v>
      </c>
      <c r="B10" s="266"/>
      <c r="C10" s="16">
        <f>SUM(D10:G10)</f>
        <v>0</v>
      </c>
      <c r="D10" s="17"/>
      <c r="E10" s="17"/>
      <c r="F10" s="17"/>
      <c r="G10" s="17"/>
      <c r="H10" s="18"/>
      <c r="I10" s="18"/>
      <c r="J10" s="17"/>
      <c r="K10" s="17"/>
      <c r="L10" s="17"/>
      <c r="M10" s="19"/>
      <c r="N10" s="20"/>
      <c r="O10" s="20"/>
      <c r="P10" s="20"/>
      <c r="Q10" s="21"/>
      <c r="R10" s="20"/>
      <c r="S10" s="22"/>
      <c r="T10" s="15" t="str">
        <f>BQ10&amp;BS10&amp;BT10&amp;BU10&amp;BW10&amp;BX10</f>
        <v/>
      </c>
      <c r="BQ10" s="23" t="str">
        <f>IF((J10+K10+L10)&lt;&gt;C10," * La suma del N° de Primera visita + Segunda visita + Tercera o más visitas de seguimiento debe ser igual al Total.","")</f>
        <v/>
      </c>
      <c r="BR10" s="24"/>
      <c r="BS10" s="23" t="str">
        <f>IF(AND(C10&gt;0,N10="")," * No olvide digitar la variable Pueblos Originarios. Digite Cero si no tiene..",IF(N10&gt;C10," * La variable Pueblos Originarios no puede ser mayor al Total.",""))</f>
        <v/>
      </c>
      <c r="BT10" s="23" t="str">
        <f>IF(AND(C10&gt;0,O10="")," * No olvide digitar la variable Migrantes. Digite Cero si no tiene.",IF(O10&gt;C10," * La variable Migrantes no puede ser mayor al Total.",""))</f>
        <v/>
      </c>
      <c r="BU10" s="23" t="str">
        <f>IF(AND($C10&gt;0,P10="")," * No olvide digitar la variable Espacio Amigable/Adolescente. Digite Cero si no tiene.",IF(P10&gt;$C10," * La variable Espacio Amigable/Adolescente no puede ser mayor al Total.",""))</f>
        <v/>
      </c>
      <c r="BV10" s="24"/>
      <c r="BW10" s="23" t="str">
        <f>IF(AND($C10&gt;0,R10="")," * No olvide digitar la variable Niños, Niñas, Adolescentes y Jóvenes SENAME. Digite Cero si no tiene.",IF(R10&gt;$C10," * La variable Niños, Niñas, Adolescentes y Jóvenes SENAME no puede ser mayor al Total.",""))</f>
        <v/>
      </c>
      <c r="BX10" s="23" t="str">
        <f>IF(AND($C10&gt;0,S10="")," * No olvide digitar la variable Niños, niñas, Adolescentes y Jóvenes Mejor Niñez. Digite Cero si no tiene.",IF(S10&gt;$C10," * La variable Niños, niñas, Adolescentes y Jóvenes Mejor Niñez no puede ser mayor al Total.",""))</f>
        <v/>
      </c>
      <c r="BZ10" s="25">
        <f t="shared" ref="BZ10:BZ35" si="0">IF((J10+K10+L10)&lt;&gt;C10,1,0)</f>
        <v>0</v>
      </c>
      <c r="CA10" s="26"/>
      <c r="CB10" s="25">
        <f>IF(AND(C10&gt;0,N10=""),1,IF(N10&gt;C10,1,0))</f>
        <v>0</v>
      </c>
      <c r="CC10" s="25">
        <f>IF(AND(C10&gt;0,O10=""),1,IF(O10&gt;C10,1,0))</f>
        <v>0</v>
      </c>
      <c r="CD10" s="25">
        <f>IF(AND($C10&gt;0,P10=""),1,IF(P10&gt;$C10,1,0))</f>
        <v>0</v>
      </c>
      <c r="CE10" s="26"/>
      <c r="CF10" s="25">
        <f>IF(AND($C10&gt;0,R10=""),1,IF(R10&gt;$C10,1,0))</f>
        <v>0</v>
      </c>
      <c r="CG10" s="25">
        <f>IF(AND($C10&gt;0,S10=""),1,IF(S10&gt;$C10,1,0))</f>
        <v>0</v>
      </c>
    </row>
    <row r="11" spans="1:85" s="15" customFormat="1" ht="10.5" x14ac:dyDescent="0.15">
      <c r="A11" s="260" t="s">
        <v>22</v>
      </c>
      <c r="B11" s="261"/>
      <c r="C11" s="16">
        <f>SUM(D11:G11)</f>
        <v>0</v>
      </c>
      <c r="D11" s="17"/>
      <c r="E11" s="17"/>
      <c r="F11" s="17"/>
      <c r="G11" s="17"/>
      <c r="H11" s="18"/>
      <c r="I11" s="18"/>
      <c r="J11" s="17"/>
      <c r="K11" s="17"/>
      <c r="L11" s="17"/>
      <c r="M11" s="27"/>
      <c r="N11" s="20"/>
      <c r="O11" s="20"/>
      <c r="P11" s="20"/>
      <c r="Q11" s="28"/>
      <c r="R11" s="20"/>
      <c r="S11" s="22"/>
      <c r="T11" s="15" t="str">
        <f t="shared" ref="T11:T22" si="1">BQ11&amp;BS11&amp;BT11&amp;BU11&amp;BW11&amp;BX11</f>
        <v/>
      </c>
      <c r="BQ11" s="23" t="str">
        <f t="shared" ref="BQ11:BQ35" si="2">IF((J11+K11+L11)&lt;&gt;C11," * La suma del N° de Primera visita + Segunda visita + Tercera o más visitas de seguimiento debe coincidir con el Total.","")</f>
        <v/>
      </c>
      <c r="BR11" s="24"/>
      <c r="BS11" s="23" t="str">
        <f t="shared" ref="BS11:BS35" si="3">IF(AND(C11&gt;0,N11="")," * No olvide digitar la variable Pueblos Originarios. Digite Cero si no tiene..",IF(N11&gt;C11," * La variable Pueblos Originarios no puede ser mayor al Total.",""))</f>
        <v/>
      </c>
      <c r="BT11" s="23" t="str">
        <f t="shared" ref="BT11:BT35" si="4">IF(AND(C11&gt;0,O11="")," * No olvide digitar la variable Migrantes. Digite Cero si no tiene.",IF(O11&gt;C11," * La variable Migrantes no puede ser mayor al Total.",""))</f>
        <v/>
      </c>
      <c r="BU11" s="23" t="str">
        <f t="shared" ref="BU11:BU35" si="5">IF(AND($C11&gt;0,P11="")," * No olvide digitar la variable Espacio Amigable/Adolescente. Digite Cero si no tiene.",IF(P11&gt;$C11," * La variable Espacio Amigable/Adolescente no puede ser mayor al Total.",""))</f>
        <v/>
      </c>
      <c r="BV11" s="24"/>
      <c r="BW11" s="23" t="str">
        <f t="shared" ref="BW11:BW35" si="6">IF(AND($C11&gt;0,R11="")," * No olvide digitar la variable Niños, Niñas, Adolescentes y Jóvenes SENAME. Digite Cero si no tiene.",IF(R11&gt;$C11," * La variable Niños, Niñas, Adolescentes y Jóvenes SENAME no puede ser mayor al Total.",""))</f>
        <v/>
      </c>
      <c r="BX11" s="23" t="str">
        <f t="shared" ref="BX11:BX35" si="7">IF(AND($C11&gt;0,S11="")," * No olvide digitar la variable Niños, niñas, Adolescentes y Jóvenes Mejor Niñez. Digite Cero si no tiene.",IF(S11&gt;$C11," * La variable Niños, niñas, Adolescentes y Jóvenes Mejor Niñez no puede ser mayor al Total.",""))</f>
        <v/>
      </c>
      <c r="BZ11" s="25">
        <f t="shared" si="0"/>
        <v>0</v>
      </c>
      <c r="CA11" s="26"/>
      <c r="CB11" s="25">
        <f t="shared" ref="CB11:CB35" si="8">IF(AND(C11&gt;0,N11=""),1,IF(N11&gt;C11,1,0))</f>
        <v>0</v>
      </c>
      <c r="CC11" s="25">
        <f t="shared" ref="CC11:CC35" si="9">IF(AND(C11&gt;0,O11=""),1,IF(O11&gt;C11,1,0))</f>
        <v>0</v>
      </c>
      <c r="CD11" s="25">
        <f t="shared" ref="CD11:CE35" si="10">IF(AND($C11&gt;0,P11=""),1,IF(P11&gt;$C11,1,0))</f>
        <v>0</v>
      </c>
      <c r="CE11" s="26"/>
      <c r="CF11" s="25">
        <f t="shared" ref="CF11:CG35" si="11">IF(AND($C11&gt;0,R11=""),1,IF(R11&gt;$C11,1,0))</f>
        <v>0</v>
      </c>
      <c r="CG11" s="25">
        <f t="shared" si="11"/>
        <v>0</v>
      </c>
    </row>
    <row r="12" spans="1:85" s="15" customFormat="1" ht="10.5" x14ac:dyDescent="0.15">
      <c r="A12" s="260" t="s">
        <v>23</v>
      </c>
      <c r="B12" s="261"/>
      <c r="C12" s="16">
        <f t="shared" ref="C12:C30" si="12">SUM(D12:G12)</f>
        <v>0</v>
      </c>
      <c r="D12" s="17"/>
      <c r="E12" s="17"/>
      <c r="F12" s="17"/>
      <c r="G12" s="17"/>
      <c r="H12" s="18"/>
      <c r="I12" s="18"/>
      <c r="J12" s="17"/>
      <c r="K12" s="17"/>
      <c r="L12" s="17"/>
      <c r="M12" s="27"/>
      <c r="N12" s="20"/>
      <c r="O12" s="20"/>
      <c r="P12" s="20"/>
      <c r="Q12" s="28"/>
      <c r="R12" s="20"/>
      <c r="S12" s="22"/>
      <c r="T12" s="15" t="str">
        <f t="shared" si="1"/>
        <v/>
      </c>
      <c r="BQ12" s="23" t="str">
        <f t="shared" si="2"/>
        <v/>
      </c>
      <c r="BR12" s="24"/>
      <c r="BS12" s="23" t="str">
        <f t="shared" si="3"/>
        <v/>
      </c>
      <c r="BT12" s="23" t="str">
        <f t="shared" si="4"/>
        <v/>
      </c>
      <c r="BU12" s="23" t="str">
        <f t="shared" si="5"/>
        <v/>
      </c>
      <c r="BV12" s="24"/>
      <c r="BW12" s="23" t="str">
        <f t="shared" si="6"/>
        <v/>
      </c>
      <c r="BX12" s="23" t="str">
        <f t="shared" si="7"/>
        <v/>
      </c>
      <c r="BZ12" s="25">
        <f t="shared" si="0"/>
        <v>0</v>
      </c>
      <c r="CA12" s="26"/>
      <c r="CB12" s="25">
        <f t="shared" si="8"/>
        <v>0</v>
      </c>
      <c r="CC12" s="25">
        <f t="shared" si="9"/>
        <v>0</v>
      </c>
      <c r="CD12" s="25">
        <f t="shared" si="10"/>
        <v>0</v>
      </c>
      <c r="CE12" s="26"/>
      <c r="CF12" s="25">
        <f t="shared" si="11"/>
        <v>0</v>
      </c>
      <c r="CG12" s="25">
        <f t="shared" si="11"/>
        <v>0</v>
      </c>
    </row>
    <row r="13" spans="1:85" s="15" customFormat="1" ht="10.5" x14ac:dyDescent="0.15">
      <c r="A13" s="260" t="s">
        <v>24</v>
      </c>
      <c r="B13" s="261"/>
      <c r="C13" s="16">
        <f>SUM(D13:G13)</f>
        <v>0</v>
      </c>
      <c r="D13" s="17"/>
      <c r="E13" s="17"/>
      <c r="F13" s="17"/>
      <c r="G13" s="17"/>
      <c r="H13" s="18"/>
      <c r="I13" s="18"/>
      <c r="J13" s="17"/>
      <c r="K13" s="17"/>
      <c r="L13" s="17"/>
      <c r="M13" s="27"/>
      <c r="N13" s="20"/>
      <c r="O13" s="20"/>
      <c r="P13" s="20"/>
      <c r="Q13" s="28"/>
      <c r="R13" s="20"/>
      <c r="S13" s="22"/>
      <c r="T13" s="15" t="str">
        <f t="shared" si="1"/>
        <v/>
      </c>
      <c r="BQ13" s="23" t="str">
        <f t="shared" si="2"/>
        <v/>
      </c>
      <c r="BR13" s="24"/>
      <c r="BS13" s="23" t="str">
        <f t="shared" si="3"/>
        <v/>
      </c>
      <c r="BT13" s="23" t="str">
        <f t="shared" si="4"/>
        <v/>
      </c>
      <c r="BU13" s="23" t="str">
        <f t="shared" si="5"/>
        <v/>
      </c>
      <c r="BV13" s="24"/>
      <c r="BW13" s="23" t="str">
        <f t="shared" si="6"/>
        <v/>
      </c>
      <c r="BX13" s="23" t="str">
        <f t="shared" si="7"/>
        <v/>
      </c>
      <c r="BZ13" s="25">
        <f t="shared" si="0"/>
        <v>0</v>
      </c>
      <c r="CA13" s="26"/>
      <c r="CB13" s="25">
        <f t="shared" si="8"/>
        <v>0</v>
      </c>
      <c r="CC13" s="25">
        <f t="shared" si="9"/>
        <v>0</v>
      </c>
      <c r="CD13" s="25">
        <f t="shared" si="10"/>
        <v>0</v>
      </c>
      <c r="CE13" s="26"/>
      <c r="CF13" s="25">
        <f t="shared" si="11"/>
        <v>0</v>
      </c>
      <c r="CG13" s="25">
        <f t="shared" si="11"/>
        <v>0</v>
      </c>
    </row>
    <row r="14" spans="1:85" s="15" customFormat="1" ht="10.5" customHeight="1" x14ac:dyDescent="0.15">
      <c r="A14" s="260" t="s">
        <v>25</v>
      </c>
      <c r="B14" s="261"/>
      <c r="C14" s="16">
        <f t="shared" si="12"/>
        <v>0</v>
      </c>
      <c r="D14" s="17"/>
      <c r="E14" s="17"/>
      <c r="F14" s="17"/>
      <c r="G14" s="17"/>
      <c r="H14" s="18"/>
      <c r="I14" s="18"/>
      <c r="J14" s="17"/>
      <c r="K14" s="17"/>
      <c r="L14" s="17"/>
      <c r="M14" s="27"/>
      <c r="N14" s="20"/>
      <c r="O14" s="20"/>
      <c r="P14" s="20"/>
      <c r="Q14" s="28"/>
      <c r="R14" s="20"/>
      <c r="S14" s="22"/>
      <c r="T14" s="15" t="str">
        <f t="shared" si="1"/>
        <v/>
      </c>
      <c r="BQ14" s="23" t="str">
        <f t="shared" si="2"/>
        <v/>
      </c>
      <c r="BR14" s="24"/>
      <c r="BS14" s="23" t="str">
        <f t="shared" si="3"/>
        <v/>
      </c>
      <c r="BT14" s="23" t="str">
        <f t="shared" si="4"/>
        <v/>
      </c>
      <c r="BU14" s="23" t="str">
        <f t="shared" si="5"/>
        <v/>
      </c>
      <c r="BV14" s="24"/>
      <c r="BW14" s="23" t="str">
        <f t="shared" si="6"/>
        <v/>
      </c>
      <c r="BX14" s="23" t="str">
        <f t="shared" si="7"/>
        <v/>
      </c>
      <c r="BZ14" s="25">
        <f t="shared" si="0"/>
        <v>0</v>
      </c>
      <c r="CA14" s="26"/>
      <c r="CB14" s="25">
        <f t="shared" si="8"/>
        <v>0</v>
      </c>
      <c r="CC14" s="25">
        <f t="shared" si="9"/>
        <v>0</v>
      </c>
      <c r="CD14" s="25">
        <f t="shared" si="10"/>
        <v>0</v>
      </c>
      <c r="CE14" s="26"/>
      <c r="CF14" s="25">
        <f t="shared" si="11"/>
        <v>0</v>
      </c>
      <c r="CG14" s="25">
        <f t="shared" si="11"/>
        <v>0</v>
      </c>
    </row>
    <row r="15" spans="1:85" s="15" customFormat="1" ht="10.5" customHeight="1" x14ac:dyDescent="0.15">
      <c r="A15" s="260" t="s">
        <v>26</v>
      </c>
      <c r="B15" s="261"/>
      <c r="C15" s="16">
        <f t="shared" si="12"/>
        <v>0</v>
      </c>
      <c r="D15" s="17"/>
      <c r="E15" s="17"/>
      <c r="F15" s="17"/>
      <c r="G15" s="17"/>
      <c r="H15" s="18"/>
      <c r="I15" s="18"/>
      <c r="J15" s="17"/>
      <c r="K15" s="17"/>
      <c r="L15" s="17"/>
      <c r="M15" s="27"/>
      <c r="N15" s="20"/>
      <c r="O15" s="20"/>
      <c r="P15" s="20"/>
      <c r="Q15" s="28"/>
      <c r="R15" s="20"/>
      <c r="S15" s="22"/>
      <c r="T15" s="15" t="str">
        <f t="shared" si="1"/>
        <v/>
      </c>
      <c r="BQ15" s="23" t="str">
        <f t="shared" si="2"/>
        <v/>
      </c>
      <c r="BR15" s="24"/>
      <c r="BS15" s="23" t="str">
        <f t="shared" si="3"/>
        <v/>
      </c>
      <c r="BT15" s="23" t="str">
        <f t="shared" si="4"/>
        <v/>
      </c>
      <c r="BU15" s="23" t="str">
        <f t="shared" si="5"/>
        <v/>
      </c>
      <c r="BV15" s="24"/>
      <c r="BW15" s="23" t="str">
        <f t="shared" si="6"/>
        <v/>
      </c>
      <c r="BX15" s="23" t="str">
        <f t="shared" si="7"/>
        <v/>
      </c>
      <c r="BZ15" s="25">
        <f t="shared" si="0"/>
        <v>0</v>
      </c>
      <c r="CA15" s="26"/>
      <c r="CB15" s="25">
        <f t="shared" si="8"/>
        <v>0</v>
      </c>
      <c r="CC15" s="25">
        <f t="shared" si="9"/>
        <v>0</v>
      </c>
      <c r="CD15" s="25">
        <f t="shared" si="10"/>
        <v>0</v>
      </c>
      <c r="CE15" s="26"/>
      <c r="CF15" s="25">
        <f t="shared" si="11"/>
        <v>0</v>
      </c>
      <c r="CG15" s="25">
        <f t="shared" si="11"/>
        <v>0</v>
      </c>
    </row>
    <row r="16" spans="1:85" s="15" customFormat="1" ht="10.5" customHeight="1" x14ac:dyDescent="0.15">
      <c r="A16" s="260" t="s">
        <v>27</v>
      </c>
      <c r="B16" s="261"/>
      <c r="C16" s="16">
        <f t="shared" si="12"/>
        <v>0</v>
      </c>
      <c r="D16" s="17"/>
      <c r="E16" s="17"/>
      <c r="F16" s="17"/>
      <c r="G16" s="17"/>
      <c r="H16" s="18"/>
      <c r="I16" s="18"/>
      <c r="J16" s="17"/>
      <c r="K16" s="17"/>
      <c r="L16" s="17"/>
      <c r="M16" s="27"/>
      <c r="N16" s="20"/>
      <c r="O16" s="20"/>
      <c r="P16" s="20"/>
      <c r="Q16" s="28"/>
      <c r="R16" s="20"/>
      <c r="S16" s="22"/>
      <c r="T16" s="15" t="str">
        <f t="shared" si="1"/>
        <v/>
      </c>
      <c r="BQ16" s="23" t="str">
        <f t="shared" si="2"/>
        <v/>
      </c>
      <c r="BR16" s="24"/>
      <c r="BS16" s="23" t="str">
        <f t="shared" si="3"/>
        <v/>
      </c>
      <c r="BT16" s="23" t="str">
        <f t="shared" si="4"/>
        <v/>
      </c>
      <c r="BU16" s="23" t="str">
        <f t="shared" si="5"/>
        <v/>
      </c>
      <c r="BV16" s="24"/>
      <c r="BW16" s="23" t="str">
        <f t="shared" si="6"/>
        <v/>
      </c>
      <c r="BX16" s="23" t="str">
        <f t="shared" si="7"/>
        <v/>
      </c>
      <c r="BZ16" s="25">
        <f t="shared" si="0"/>
        <v>0</v>
      </c>
      <c r="CA16" s="26"/>
      <c r="CB16" s="25">
        <f t="shared" si="8"/>
        <v>0</v>
      </c>
      <c r="CC16" s="25">
        <f t="shared" si="9"/>
        <v>0</v>
      </c>
      <c r="CD16" s="25">
        <f t="shared" si="10"/>
        <v>0</v>
      </c>
      <c r="CE16" s="26"/>
      <c r="CF16" s="25">
        <f t="shared" si="11"/>
        <v>0</v>
      </c>
      <c r="CG16" s="25">
        <f t="shared" si="11"/>
        <v>0</v>
      </c>
    </row>
    <row r="17" spans="1:85" s="15" customFormat="1" ht="10.5" x14ac:dyDescent="0.15">
      <c r="A17" s="260" t="s">
        <v>28</v>
      </c>
      <c r="B17" s="261"/>
      <c r="C17" s="16">
        <f t="shared" si="12"/>
        <v>0</v>
      </c>
      <c r="D17" s="17"/>
      <c r="E17" s="17"/>
      <c r="F17" s="17"/>
      <c r="G17" s="17"/>
      <c r="H17" s="18"/>
      <c r="I17" s="18"/>
      <c r="J17" s="17"/>
      <c r="K17" s="17"/>
      <c r="L17" s="17"/>
      <c r="M17" s="27"/>
      <c r="N17" s="20"/>
      <c r="O17" s="20"/>
      <c r="P17" s="20"/>
      <c r="Q17" s="28"/>
      <c r="R17" s="20"/>
      <c r="S17" s="22"/>
      <c r="T17" s="15" t="str">
        <f t="shared" si="1"/>
        <v/>
      </c>
      <c r="BQ17" s="23" t="str">
        <f t="shared" si="2"/>
        <v/>
      </c>
      <c r="BR17" s="24"/>
      <c r="BS17" s="23" t="str">
        <f t="shared" si="3"/>
        <v/>
      </c>
      <c r="BT17" s="23" t="str">
        <f t="shared" si="4"/>
        <v/>
      </c>
      <c r="BU17" s="23" t="str">
        <f t="shared" si="5"/>
        <v/>
      </c>
      <c r="BV17" s="24"/>
      <c r="BW17" s="23" t="str">
        <f t="shared" si="6"/>
        <v/>
      </c>
      <c r="BX17" s="23" t="str">
        <f t="shared" si="7"/>
        <v/>
      </c>
      <c r="BZ17" s="25">
        <f t="shared" si="0"/>
        <v>0</v>
      </c>
      <c r="CA17" s="26"/>
      <c r="CB17" s="25">
        <f t="shared" si="8"/>
        <v>0</v>
      </c>
      <c r="CC17" s="25">
        <f t="shared" si="9"/>
        <v>0</v>
      </c>
      <c r="CD17" s="25">
        <f t="shared" si="10"/>
        <v>0</v>
      </c>
      <c r="CE17" s="26"/>
      <c r="CF17" s="25">
        <f t="shared" si="11"/>
        <v>0</v>
      </c>
      <c r="CG17" s="25">
        <f t="shared" si="11"/>
        <v>0</v>
      </c>
    </row>
    <row r="18" spans="1:85" s="15" customFormat="1" ht="10.5" customHeight="1" x14ac:dyDescent="0.15">
      <c r="A18" s="260" t="s">
        <v>29</v>
      </c>
      <c r="B18" s="261"/>
      <c r="C18" s="16">
        <f t="shared" si="12"/>
        <v>0</v>
      </c>
      <c r="D18" s="17"/>
      <c r="E18" s="17"/>
      <c r="F18" s="17"/>
      <c r="G18" s="17"/>
      <c r="H18" s="18"/>
      <c r="I18" s="18"/>
      <c r="J18" s="17"/>
      <c r="K18" s="17"/>
      <c r="L18" s="17"/>
      <c r="M18" s="29"/>
      <c r="N18" s="20"/>
      <c r="O18" s="20"/>
      <c r="P18" s="20"/>
      <c r="Q18" s="28"/>
      <c r="R18" s="20"/>
      <c r="S18" s="22"/>
      <c r="T18" s="15" t="str">
        <f>BQ18&amp;BR18&amp;BS18&amp;BT18&amp;BU18&amp;BW18&amp;BX18</f>
        <v/>
      </c>
      <c r="BQ18" s="23" t="str">
        <f t="shared" si="2"/>
        <v/>
      </c>
      <c r="BR18" s="23" t="str">
        <f>IF(AND(C18&gt;0,M18="")," * No olvide digitar la variable Programa de Acompañamiento Psicosocial en APS. Si no tiene digite Cero.",IF(M18&gt;C18," * La variable Programa de Acompañamiento Psicosocial en APS no puede ser mayor al Total.",""))</f>
        <v/>
      </c>
      <c r="BS18" s="23" t="str">
        <f t="shared" si="3"/>
        <v/>
      </c>
      <c r="BT18" s="23" t="str">
        <f t="shared" si="4"/>
        <v/>
      </c>
      <c r="BU18" s="23" t="str">
        <f t="shared" si="5"/>
        <v/>
      </c>
      <c r="BV18" s="24"/>
      <c r="BW18" s="23" t="str">
        <f t="shared" si="6"/>
        <v/>
      </c>
      <c r="BX18" s="23" t="str">
        <f t="shared" si="7"/>
        <v/>
      </c>
      <c r="BZ18" s="25">
        <f t="shared" si="0"/>
        <v>0</v>
      </c>
      <c r="CA18" s="25">
        <f>IF(AND(C18&gt;0,M18=""),1,IF(M18&gt;C18,1,0))</f>
        <v>0</v>
      </c>
      <c r="CB18" s="25">
        <f t="shared" si="8"/>
        <v>0</v>
      </c>
      <c r="CC18" s="25">
        <f t="shared" si="9"/>
        <v>0</v>
      </c>
      <c r="CD18" s="25">
        <f t="shared" si="10"/>
        <v>0</v>
      </c>
      <c r="CE18" s="26"/>
      <c r="CF18" s="25">
        <f t="shared" si="11"/>
        <v>0</v>
      </c>
      <c r="CG18" s="25">
        <f t="shared" si="11"/>
        <v>0</v>
      </c>
    </row>
    <row r="19" spans="1:85" s="15" customFormat="1" ht="10.5" customHeight="1" x14ac:dyDescent="0.15">
      <c r="A19" s="260" t="s">
        <v>30</v>
      </c>
      <c r="B19" s="261"/>
      <c r="C19" s="16">
        <f t="shared" si="12"/>
        <v>0</v>
      </c>
      <c r="D19" s="17"/>
      <c r="E19" s="17"/>
      <c r="F19" s="17"/>
      <c r="G19" s="17"/>
      <c r="H19" s="18"/>
      <c r="I19" s="18"/>
      <c r="J19" s="17"/>
      <c r="K19" s="17"/>
      <c r="L19" s="17"/>
      <c r="M19" s="29"/>
      <c r="N19" s="20"/>
      <c r="O19" s="20"/>
      <c r="P19" s="20"/>
      <c r="Q19" s="28"/>
      <c r="R19" s="20"/>
      <c r="S19" s="22"/>
      <c r="T19" s="15" t="str">
        <f t="shared" ref="T19:T20" si="13">BQ19&amp;BR19&amp;BS19&amp;BT19&amp;BU19&amp;BW19&amp;BX19</f>
        <v/>
      </c>
      <c r="BQ19" s="23" t="str">
        <f t="shared" si="2"/>
        <v/>
      </c>
      <c r="BR19" s="23" t="str">
        <f>IF(AND(C19&gt;0,M19="")," * No olvide digitar la variable Programa de Acompañamiento Psicosocial en APS. Si no tiene digite Cero.",IF(M19&gt;C19," * La variable Programa de Acompañamiento Psicosocial en APS no puede ser mayor al Total.",""))</f>
        <v/>
      </c>
      <c r="BS19" s="23" t="str">
        <f t="shared" si="3"/>
        <v/>
      </c>
      <c r="BT19" s="23" t="str">
        <f t="shared" si="4"/>
        <v/>
      </c>
      <c r="BU19" s="23" t="str">
        <f t="shared" si="5"/>
        <v/>
      </c>
      <c r="BV19" s="24"/>
      <c r="BW19" s="23" t="str">
        <f t="shared" si="6"/>
        <v/>
      </c>
      <c r="BX19" s="23" t="str">
        <f t="shared" si="7"/>
        <v/>
      </c>
      <c r="BZ19" s="25">
        <f t="shared" si="0"/>
        <v>0</v>
      </c>
      <c r="CA19" s="25">
        <f>IF(AND(C19&gt;0,M19=""),1,IF(M19&gt;C19,1,0))</f>
        <v>0</v>
      </c>
      <c r="CB19" s="25">
        <f t="shared" si="8"/>
        <v>0</v>
      </c>
      <c r="CC19" s="25">
        <f t="shared" si="9"/>
        <v>0</v>
      </c>
      <c r="CD19" s="25">
        <f t="shared" si="10"/>
        <v>0</v>
      </c>
      <c r="CE19" s="26"/>
      <c r="CF19" s="25">
        <f t="shared" si="11"/>
        <v>0</v>
      </c>
      <c r="CG19" s="25">
        <f t="shared" si="11"/>
        <v>0</v>
      </c>
    </row>
    <row r="20" spans="1:85" s="15" customFormat="1" ht="10.5" customHeight="1" x14ac:dyDescent="0.15">
      <c r="A20" s="260" t="s">
        <v>31</v>
      </c>
      <c r="B20" s="261"/>
      <c r="C20" s="16">
        <f t="shared" si="12"/>
        <v>0</v>
      </c>
      <c r="D20" s="17"/>
      <c r="E20" s="17"/>
      <c r="F20" s="17"/>
      <c r="G20" s="17"/>
      <c r="H20" s="18"/>
      <c r="I20" s="18"/>
      <c r="J20" s="17"/>
      <c r="K20" s="17"/>
      <c r="L20" s="17"/>
      <c r="M20" s="29"/>
      <c r="N20" s="20"/>
      <c r="O20" s="20"/>
      <c r="P20" s="20"/>
      <c r="Q20" s="28"/>
      <c r="R20" s="20"/>
      <c r="S20" s="22"/>
      <c r="T20" s="15" t="str">
        <f t="shared" si="13"/>
        <v/>
      </c>
      <c r="BQ20" s="23" t="str">
        <f t="shared" si="2"/>
        <v/>
      </c>
      <c r="BR20" s="23" t="str">
        <f>IF(AND(C20&gt;0,M20="")," * No olvide digitar la variable Programa de Acompañamiento Psicosocial en APS. Si no tiene digite Cero.",IF(M20&gt;C20," * La variable Programa de Acompañamiento Psicosocial en APS no puede ser mayor al Total.",""))</f>
        <v/>
      </c>
      <c r="BS20" s="23" t="str">
        <f t="shared" si="3"/>
        <v/>
      </c>
      <c r="BT20" s="23" t="str">
        <f t="shared" si="4"/>
        <v/>
      </c>
      <c r="BU20" s="23" t="str">
        <f t="shared" si="5"/>
        <v/>
      </c>
      <c r="BV20" s="24"/>
      <c r="BW20" s="23" t="str">
        <f t="shared" si="6"/>
        <v/>
      </c>
      <c r="BX20" s="23" t="str">
        <f t="shared" si="7"/>
        <v/>
      </c>
      <c r="BZ20" s="25">
        <f t="shared" si="0"/>
        <v>0</v>
      </c>
      <c r="CA20" s="25">
        <f>IF(AND(C20&gt;0,M20=""),1,IF(M20&gt;C20,1,0))</f>
        <v>0</v>
      </c>
      <c r="CB20" s="25">
        <f t="shared" si="8"/>
        <v>0</v>
      </c>
      <c r="CC20" s="25">
        <f t="shared" si="9"/>
        <v>0</v>
      </c>
      <c r="CD20" s="25">
        <f t="shared" si="10"/>
        <v>0</v>
      </c>
      <c r="CE20" s="26"/>
      <c r="CF20" s="25">
        <f t="shared" si="11"/>
        <v>0</v>
      </c>
      <c r="CG20" s="25">
        <f t="shared" si="11"/>
        <v>0</v>
      </c>
    </row>
    <row r="21" spans="1:85" s="15" customFormat="1" ht="10.5" customHeight="1" x14ac:dyDescent="0.15">
      <c r="A21" s="260" t="s">
        <v>32</v>
      </c>
      <c r="B21" s="261"/>
      <c r="C21" s="16">
        <f t="shared" si="12"/>
        <v>0</v>
      </c>
      <c r="D21" s="17"/>
      <c r="E21" s="17"/>
      <c r="F21" s="17"/>
      <c r="G21" s="17"/>
      <c r="H21" s="18"/>
      <c r="I21" s="18"/>
      <c r="J21" s="17"/>
      <c r="K21" s="17"/>
      <c r="L21" s="17"/>
      <c r="M21" s="27"/>
      <c r="N21" s="20"/>
      <c r="O21" s="20"/>
      <c r="P21" s="20"/>
      <c r="Q21" s="28"/>
      <c r="R21" s="20"/>
      <c r="S21" s="22"/>
      <c r="T21" s="15" t="str">
        <f t="shared" si="1"/>
        <v/>
      </c>
      <c r="BQ21" s="23" t="str">
        <f t="shared" si="2"/>
        <v/>
      </c>
      <c r="BR21" s="24"/>
      <c r="BS21" s="23" t="str">
        <f t="shared" si="3"/>
        <v/>
      </c>
      <c r="BT21" s="23" t="str">
        <f t="shared" si="4"/>
        <v/>
      </c>
      <c r="BU21" s="23" t="str">
        <f t="shared" si="5"/>
        <v/>
      </c>
      <c r="BV21" s="24"/>
      <c r="BW21" s="23" t="str">
        <f t="shared" si="6"/>
        <v/>
      </c>
      <c r="BX21" s="23" t="str">
        <f t="shared" si="7"/>
        <v/>
      </c>
      <c r="BZ21" s="25">
        <f t="shared" si="0"/>
        <v>0</v>
      </c>
      <c r="CA21" s="26"/>
      <c r="CB21" s="25">
        <f t="shared" si="8"/>
        <v>0</v>
      </c>
      <c r="CC21" s="25">
        <f t="shared" si="9"/>
        <v>0</v>
      </c>
      <c r="CD21" s="25">
        <f t="shared" si="10"/>
        <v>0</v>
      </c>
      <c r="CE21" s="26"/>
      <c r="CF21" s="25">
        <f t="shared" si="11"/>
        <v>0</v>
      </c>
      <c r="CG21" s="25">
        <f t="shared" si="11"/>
        <v>0</v>
      </c>
    </row>
    <row r="22" spans="1:85" s="15" customFormat="1" ht="10.5" x14ac:dyDescent="0.15">
      <c r="A22" s="260" t="s">
        <v>33</v>
      </c>
      <c r="B22" s="261"/>
      <c r="C22" s="16">
        <f t="shared" si="12"/>
        <v>0</v>
      </c>
      <c r="D22" s="17"/>
      <c r="E22" s="17"/>
      <c r="F22" s="17"/>
      <c r="G22" s="17"/>
      <c r="H22" s="18"/>
      <c r="I22" s="18"/>
      <c r="J22" s="17"/>
      <c r="K22" s="17"/>
      <c r="L22" s="17"/>
      <c r="M22" s="27"/>
      <c r="N22" s="20"/>
      <c r="O22" s="20"/>
      <c r="P22" s="20"/>
      <c r="Q22" s="28"/>
      <c r="R22" s="20"/>
      <c r="S22" s="22"/>
      <c r="T22" s="15" t="str">
        <f t="shared" si="1"/>
        <v/>
      </c>
      <c r="BQ22" s="23" t="str">
        <f t="shared" si="2"/>
        <v/>
      </c>
      <c r="BR22" s="24"/>
      <c r="BS22" s="23" t="str">
        <f t="shared" si="3"/>
        <v/>
      </c>
      <c r="BT22" s="23" t="str">
        <f t="shared" si="4"/>
        <v/>
      </c>
      <c r="BU22" s="23" t="str">
        <f t="shared" si="5"/>
        <v/>
      </c>
      <c r="BV22" s="24"/>
      <c r="BW22" s="23" t="str">
        <f t="shared" si="6"/>
        <v/>
      </c>
      <c r="BX22" s="23" t="str">
        <f t="shared" si="7"/>
        <v/>
      </c>
      <c r="BZ22" s="25">
        <f t="shared" si="0"/>
        <v>0</v>
      </c>
      <c r="CA22" s="26"/>
      <c r="CB22" s="25">
        <f t="shared" si="8"/>
        <v>0</v>
      </c>
      <c r="CC22" s="25">
        <f t="shared" si="9"/>
        <v>0</v>
      </c>
      <c r="CD22" s="25">
        <f t="shared" si="10"/>
        <v>0</v>
      </c>
      <c r="CE22" s="26"/>
      <c r="CF22" s="25">
        <f t="shared" si="11"/>
        <v>0</v>
      </c>
      <c r="CG22" s="25">
        <f t="shared" si="11"/>
        <v>0</v>
      </c>
    </row>
    <row r="23" spans="1:85" s="15" customFormat="1" ht="10.5" x14ac:dyDescent="0.15">
      <c r="A23" s="260" t="s">
        <v>34</v>
      </c>
      <c r="B23" s="261"/>
      <c r="C23" s="16">
        <f>SUM(D23:G23)</f>
        <v>0</v>
      </c>
      <c r="D23" s="17"/>
      <c r="E23" s="17"/>
      <c r="F23" s="17"/>
      <c r="G23" s="17"/>
      <c r="H23" s="18"/>
      <c r="I23" s="18"/>
      <c r="J23" s="17"/>
      <c r="K23" s="17"/>
      <c r="L23" s="17"/>
      <c r="M23" s="29"/>
      <c r="N23" s="20"/>
      <c r="O23" s="20"/>
      <c r="P23" s="20"/>
      <c r="Q23" s="20"/>
      <c r="R23" s="20"/>
      <c r="S23" s="22"/>
      <c r="T23" s="15" t="str">
        <f>BQ23&amp;BR23&amp;BS23&amp;BT23&amp;BU23&amp;BV23&amp;BW23&amp;BX23</f>
        <v/>
      </c>
      <c r="BQ23" s="23" t="str">
        <f t="shared" si="2"/>
        <v/>
      </c>
      <c r="BR23" s="23" t="str">
        <f>IF(AND(C23&gt;0,M23="")," * No olvide digitar la variable Programa de Acompañamiento Psicosocial en APS. Si no tiene digite Cero.",IF(M23&gt;C23," * La variable Programa de Acompañamiento Psicosocial en APS no puede ser mayor al Total.",""))</f>
        <v/>
      </c>
      <c r="BS23" s="23" t="str">
        <f t="shared" si="3"/>
        <v/>
      </c>
      <c r="BT23" s="23" t="str">
        <f t="shared" si="4"/>
        <v/>
      </c>
      <c r="BU23" s="23" t="str">
        <f t="shared" si="5"/>
        <v/>
      </c>
      <c r="BV23" s="23" t="str">
        <f>IF(AND($C23&gt;0,Q23="")," * No olvide digitar la variable Gestante con 3 o más riesgos. Digite Cero si no tiene.",IF(Q23&gt;$C23," * La variable Gestante con 3 o más riesgos no puede ser mayor al Total.",""))</f>
        <v/>
      </c>
      <c r="BW23" s="23" t="str">
        <f t="shared" si="6"/>
        <v/>
      </c>
      <c r="BX23" s="23" t="str">
        <f t="shared" si="7"/>
        <v/>
      </c>
      <c r="BZ23" s="25">
        <f t="shared" si="0"/>
        <v>0</v>
      </c>
      <c r="CA23" s="25">
        <f>IF(AND(C23&gt;0,M23=""),1,IF(M23&gt;C23,1,0))</f>
        <v>0</v>
      </c>
      <c r="CB23" s="25">
        <f t="shared" si="8"/>
        <v>0</v>
      </c>
      <c r="CC23" s="25">
        <f t="shared" si="9"/>
        <v>0</v>
      </c>
      <c r="CD23" s="25">
        <f t="shared" si="10"/>
        <v>0</v>
      </c>
      <c r="CE23" s="25">
        <f>IF(AND($C23&gt;0,Q23=""),1,IF(Q23&gt;$C23,1,0))</f>
        <v>0</v>
      </c>
      <c r="CF23" s="25">
        <f t="shared" si="11"/>
        <v>0</v>
      </c>
      <c r="CG23" s="25">
        <f t="shared" si="11"/>
        <v>0</v>
      </c>
    </row>
    <row r="24" spans="1:85" s="15" customFormat="1" ht="10.5" customHeight="1" x14ac:dyDescent="0.15">
      <c r="A24" s="260" t="s">
        <v>35</v>
      </c>
      <c r="B24" s="261"/>
      <c r="C24" s="16">
        <f t="shared" si="12"/>
        <v>0</v>
      </c>
      <c r="D24" s="17"/>
      <c r="E24" s="17"/>
      <c r="F24" s="17"/>
      <c r="G24" s="17"/>
      <c r="H24" s="18"/>
      <c r="I24" s="18"/>
      <c r="J24" s="17"/>
      <c r="K24" s="17"/>
      <c r="L24" s="17"/>
      <c r="M24" s="29"/>
      <c r="N24" s="20"/>
      <c r="O24" s="20"/>
      <c r="P24" s="20"/>
      <c r="Q24" s="20"/>
      <c r="R24" s="20"/>
      <c r="S24" s="22"/>
      <c r="T24" s="15" t="str">
        <f t="shared" ref="T24:T25" si="14">BQ24&amp;BR24&amp;BS24&amp;BT24&amp;BU24&amp;BV24&amp;BW24&amp;BX24</f>
        <v/>
      </c>
      <c r="BQ24" s="23" t="str">
        <f t="shared" si="2"/>
        <v/>
      </c>
      <c r="BR24" s="23" t="str">
        <f>IF(AND(C24&gt;0,M24="")," * No olvide digitar la variable Programa de Acompañamiento Psicosocial en APS. Si no tiene digite Cero.",IF(M24&gt;C24," * La variable Programa de Acompañamiento Psicosocial en APS no puede ser mayor al Total.",""))</f>
        <v/>
      </c>
      <c r="BS24" s="23" t="str">
        <f t="shared" si="3"/>
        <v/>
      </c>
      <c r="BT24" s="23" t="str">
        <f t="shared" si="4"/>
        <v/>
      </c>
      <c r="BU24" s="23" t="str">
        <f t="shared" si="5"/>
        <v/>
      </c>
      <c r="BV24" s="23" t="str">
        <f t="shared" ref="BV24:BV25" si="15">IF(AND($C24&gt;0,Q24="")," * No olvide digitar la variable Gestante con 3 o más riesgos. Digite Cero si no tiene.",IF(Q24&gt;$C24," * La variable Gestante con 3 o más riesgos no puede ser mayor al Total.",""))</f>
        <v/>
      </c>
      <c r="BW24" s="23" t="str">
        <f t="shared" si="6"/>
        <v/>
      </c>
      <c r="BX24" s="23" t="str">
        <f t="shared" si="7"/>
        <v/>
      </c>
      <c r="BZ24" s="25">
        <f t="shared" si="0"/>
        <v>0</v>
      </c>
      <c r="CA24" s="25">
        <f>IF(AND(C24&gt;0,M24=""),1,IF(M24&gt;C24,1,0))</f>
        <v>0</v>
      </c>
      <c r="CB24" s="25">
        <f t="shared" si="8"/>
        <v>0</v>
      </c>
      <c r="CC24" s="25">
        <f t="shared" si="9"/>
        <v>0</v>
      </c>
      <c r="CD24" s="25">
        <f t="shared" si="10"/>
        <v>0</v>
      </c>
      <c r="CE24" s="25">
        <f t="shared" si="10"/>
        <v>0</v>
      </c>
      <c r="CF24" s="25">
        <f t="shared" si="11"/>
        <v>0</v>
      </c>
      <c r="CG24" s="25">
        <f t="shared" si="11"/>
        <v>0</v>
      </c>
    </row>
    <row r="25" spans="1:85" s="15" customFormat="1" ht="10.5" customHeight="1" x14ac:dyDescent="0.15">
      <c r="A25" s="260" t="s">
        <v>36</v>
      </c>
      <c r="B25" s="261"/>
      <c r="C25" s="16">
        <f>SUM(D25:G25)</f>
        <v>0</v>
      </c>
      <c r="D25" s="17"/>
      <c r="E25" s="17"/>
      <c r="F25" s="17"/>
      <c r="G25" s="17"/>
      <c r="H25" s="18"/>
      <c r="I25" s="18"/>
      <c r="J25" s="17"/>
      <c r="K25" s="17"/>
      <c r="L25" s="17"/>
      <c r="M25" s="29"/>
      <c r="N25" s="20"/>
      <c r="O25" s="20"/>
      <c r="P25" s="20"/>
      <c r="Q25" s="20"/>
      <c r="R25" s="20"/>
      <c r="S25" s="22"/>
      <c r="T25" s="15" t="str">
        <f t="shared" si="14"/>
        <v/>
      </c>
      <c r="BQ25" s="23" t="str">
        <f t="shared" si="2"/>
        <v/>
      </c>
      <c r="BR25" s="23" t="str">
        <f>IF(AND(C25&gt;0,M25="")," * No olvide digitar la variable Programa de Acompañamiento Psicosocial en APS. Si no tiene digite Cero.",IF(M25&gt;C25," * La variable Programa de Acompañamiento Psicosocial en APS no puede ser mayor al Total.",""))</f>
        <v/>
      </c>
      <c r="BS25" s="23" t="str">
        <f t="shared" si="3"/>
        <v/>
      </c>
      <c r="BT25" s="23" t="str">
        <f t="shared" si="4"/>
        <v/>
      </c>
      <c r="BU25" s="23" t="str">
        <f t="shared" si="5"/>
        <v/>
      </c>
      <c r="BV25" s="23" t="str">
        <f t="shared" si="15"/>
        <v/>
      </c>
      <c r="BW25" s="23" t="str">
        <f t="shared" si="6"/>
        <v/>
      </c>
      <c r="BX25" s="23" t="str">
        <f t="shared" si="7"/>
        <v/>
      </c>
      <c r="BZ25" s="25">
        <f t="shared" si="0"/>
        <v>0</v>
      </c>
      <c r="CA25" s="25">
        <f>IF(AND(C25&gt;0,M25=""),1,IF(M25&gt;C25,1,0))</f>
        <v>0</v>
      </c>
      <c r="CB25" s="25">
        <f t="shared" si="8"/>
        <v>0</v>
      </c>
      <c r="CC25" s="25">
        <f t="shared" si="9"/>
        <v>0</v>
      </c>
      <c r="CD25" s="25">
        <f t="shared" si="10"/>
        <v>0</v>
      </c>
      <c r="CE25" s="25">
        <f t="shared" si="10"/>
        <v>0</v>
      </c>
      <c r="CF25" s="25">
        <f t="shared" si="11"/>
        <v>0</v>
      </c>
      <c r="CG25" s="25">
        <f t="shared" si="11"/>
        <v>0</v>
      </c>
    </row>
    <row r="26" spans="1:85" s="15" customFormat="1" ht="10.5" customHeight="1" x14ac:dyDescent="0.15">
      <c r="A26" s="260" t="s">
        <v>37</v>
      </c>
      <c r="B26" s="261"/>
      <c r="C26" s="16">
        <f t="shared" si="12"/>
        <v>0</v>
      </c>
      <c r="D26" s="17"/>
      <c r="E26" s="17"/>
      <c r="F26" s="17"/>
      <c r="G26" s="17"/>
      <c r="H26" s="18"/>
      <c r="I26" s="18"/>
      <c r="J26" s="17"/>
      <c r="K26" s="17"/>
      <c r="L26" s="17"/>
      <c r="M26" s="27"/>
      <c r="N26" s="20"/>
      <c r="O26" s="20"/>
      <c r="P26" s="20"/>
      <c r="Q26" s="30"/>
      <c r="R26" s="20"/>
      <c r="S26" s="22"/>
      <c r="T26" s="15" t="str">
        <f t="shared" ref="T26:T27" si="16">BQ26&amp;BS26&amp;BT26&amp;BU26&amp;BW26&amp;BX26</f>
        <v/>
      </c>
      <c r="BQ26" s="23" t="str">
        <f>IF((J26+K26+L26)&lt;&gt;C26," * La suma del N° de Primera visita + Segunda visita + Tercera o más visitas de seguimiento debe coincidir con el Total.","")</f>
        <v/>
      </c>
      <c r="BR26" s="24"/>
      <c r="BS26" s="23" t="str">
        <f t="shared" si="3"/>
        <v/>
      </c>
      <c r="BT26" s="23" t="str">
        <f t="shared" si="4"/>
        <v/>
      </c>
      <c r="BU26" s="23" t="str">
        <f t="shared" si="5"/>
        <v/>
      </c>
      <c r="BV26" s="24"/>
      <c r="BW26" s="23" t="str">
        <f t="shared" si="6"/>
        <v/>
      </c>
      <c r="BX26" s="23" t="str">
        <f t="shared" si="7"/>
        <v/>
      </c>
      <c r="BZ26" s="25">
        <f t="shared" si="0"/>
        <v>0</v>
      </c>
      <c r="CA26" s="26"/>
      <c r="CB26" s="25">
        <f t="shared" si="8"/>
        <v>0</v>
      </c>
      <c r="CC26" s="25">
        <f t="shared" si="9"/>
        <v>0</v>
      </c>
      <c r="CD26" s="25">
        <f t="shared" si="10"/>
        <v>0</v>
      </c>
      <c r="CE26" s="26"/>
      <c r="CF26" s="25">
        <f t="shared" si="11"/>
        <v>0</v>
      </c>
      <c r="CG26" s="25">
        <f t="shared" si="11"/>
        <v>0</v>
      </c>
    </row>
    <row r="27" spans="1:85" s="15" customFormat="1" ht="10.5" customHeight="1" x14ac:dyDescent="0.15">
      <c r="A27" s="260" t="s">
        <v>38</v>
      </c>
      <c r="B27" s="261"/>
      <c r="C27" s="16">
        <f t="shared" si="12"/>
        <v>0</v>
      </c>
      <c r="D27" s="17"/>
      <c r="E27" s="17"/>
      <c r="F27" s="17"/>
      <c r="G27" s="17"/>
      <c r="H27" s="18"/>
      <c r="I27" s="18"/>
      <c r="J27" s="17"/>
      <c r="K27" s="17"/>
      <c r="L27" s="17"/>
      <c r="M27" s="27"/>
      <c r="N27" s="20"/>
      <c r="O27" s="20"/>
      <c r="P27" s="20"/>
      <c r="Q27" s="30"/>
      <c r="R27" s="20"/>
      <c r="S27" s="22"/>
      <c r="T27" s="15" t="str">
        <f t="shared" si="16"/>
        <v/>
      </c>
      <c r="BQ27" s="23" t="str">
        <f t="shared" si="2"/>
        <v/>
      </c>
      <c r="BR27" s="24"/>
      <c r="BS27" s="23" t="str">
        <f t="shared" si="3"/>
        <v/>
      </c>
      <c r="BT27" s="23" t="str">
        <f t="shared" si="4"/>
        <v/>
      </c>
      <c r="BU27" s="23" t="str">
        <f t="shared" si="5"/>
        <v/>
      </c>
      <c r="BV27" s="24"/>
      <c r="BW27" s="23" t="str">
        <f t="shared" si="6"/>
        <v/>
      </c>
      <c r="BX27" s="23" t="str">
        <f t="shared" si="7"/>
        <v/>
      </c>
      <c r="BZ27" s="25">
        <f t="shared" si="0"/>
        <v>0</v>
      </c>
      <c r="CA27" s="26"/>
      <c r="CB27" s="25">
        <f t="shared" si="8"/>
        <v>0</v>
      </c>
      <c r="CC27" s="25">
        <f t="shared" si="9"/>
        <v>0</v>
      </c>
      <c r="CD27" s="25">
        <f t="shared" si="10"/>
        <v>0</v>
      </c>
      <c r="CE27" s="26"/>
      <c r="CF27" s="25">
        <f t="shared" si="11"/>
        <v>0</v>
      </c>
      <c r="CG27" s="25">
        <f t="shared" si="11"/>
        <v>0</v>
      </c>
    </row>
    <row r="28" spans="1:85" s="15" customFormat="1" ht="10.5" x14ac:dyDescent="0.15">
      <c r="A28" s="260" t="s">
        <v>39</v>
      </c>
      <c r="B28" s="261"/>
      <c r="C28" s="16">
        <f t="shared" si="12"/>
        <v>0</v>
      </c>
      <c r="D28" s="17"/>
      <c r="E28" s="17"/>
      <c r="F28" s="17"/>
      <c r="G28" s="17"/>
      <c r="H28" s="18"/>
      <c r="I28" s="18"/>
      <c r="J28" s="17"/>
      <c r="K28" s="17"/>
      <c r="L28" s="17"/>
      <c r="M28" s="27"/>
      <c r="N28" s="20"/>
      <c r="O28" s="20"/>
      <c r="P28" s="20"/>
      <c r="Q28" s="30"/>
      <c r="R28" s="20"/>
      <c r="S28" s="22"/>
      <c r="T28" s="15" t="str">
        <f>BQ28&amp;BS28&amp;BT28&amp;BU28&amp;BW28&amp;BX28</f>
        <v/>
      </c>
      <c r="BQ28" s="23" t="str">
        <f t="shared" si="2"/>
        <v/>
      </c>
      <c r="BR28" s="24"/>
      <c r="BS28" s="23" t="str">
        <f t="shared" si="3"/>
        <v/>
      </c>
      <c r="BT28" s="23" t="str">
        <f t="shared" si="4"/>
        <v/>
      </c>
      <c r="BU28" s="23" t="str">
        <f t="shared" si="5"/>
        <v/>
      </c>
      <c r="BV28" s="24"/>
      <c r="BW28" s="23" t="str">
        <f t="shared" si="6"/>
        <v/>
      </c>
      <c r="BX28" s="23" t="str">
        <f t="shared" si="7"/>
        <v/>
      </c>
      <c r="BZ28" s="25">
        <f t="shared" si="0"/>
        <v>0</v>
      </c>
      <c r="CA28" s="26"/>
      <c r="CB28" s="25">
        <f t="shared" si="8"/>
        <v>0</v>
      </c>
      <c r="CC28" s="25">
        <f t="shared" si="9"/>
        <v>0</v>
      </c>
      <c r="CD28" s="25">
        <f t="shared" si="10"/>
        <v>0</v>
      </c>
      <c r="CE28" s="26"/>
      <c r="CF28" s="25">
        <f t="shared" si="11"/>
        <v>0</v>
      </c>
      <c r="CG28" s="25">
        <f t="shared" si="11"/>
        <v>0</v>
      </c>
    </row>
    <row r="29" spans="1:85" s="15" customFormat="1" ht="10.5" x14ac:dyDescent="0.15">
      <c r="A29" s="260" t="s">
        <v>40</v>
      </c>
      <c r="B29" s="261"/>
      <c r="C29" s="16">
        <f t="shared" si="12"/>
        <v>0</v>
      </c>
      <c r="D29" s="17"/>
      <c r="E29" s="17"/>
      <c r="F29" s="17"/>
      <c r="G29" s="17"/>
      <c r="H29" s="18"/>
      <c r="I29" s="18"/>
      <c r="J29" s="17"/>
      <c r="K29" s="17"/>
      <c r="L29" s="17"/>
      <c r="M29" s="29"/>
      <c r="N29" s="20"/>
      <c r="O29" s="20"/>
      <c r="P29" s="20"/>
      <c r="Q29" s="30"/>
      <c r="R29" s="20"/>
      <c r="S29" s="22"/>
      <c r="T29" s="15" t="str">
        <f>BQ29&amp;BR29&amp;BS29&amp;BT29&amp;BU29&amp;BW29&amp;BX29</f>
        <v/>
      </c>
      <c r="BQ29" s="23" t="str">
        <f t="shared" si="2"/>
        <v/>
      </c>
      <c r="BR29" s="23" t="str">
        <f t="shared" ref="BR29:BR35" si="17">IF(AND(C29&gt;0,M29="")," * No olvide digitar la variable Programa de Acompañamiento Psicosocial en APS. Si no tiene digite Cero.",IF(M29&gt;C29," * La variable Programa de Acompañamiento Psicosocial en APS no puede ser mayor al Total.",""))</f>
        <v/>
      </c>
      <c r="BS29" s="23" t="str">
        <f t="shared" si="3"/>
        <v/>
      </c>
      <c r="BT29" s="23" t="str">
        <f t="shared" si="4"/>
        <v/>
      </c>
      <c r="BU29" s="23" t="str">
        <f t="shared" si="5"/>
        <v/>
      </c>
      <c r="BV29" s="24"/>
      <c r="BW29" s="23" t="str">
        <f t="shared" si="6"/>
        <v/>
      </c>
      <c r="BX29" s="23" t="str">
        <f t="shared" si="7"/>
        <v/>
      </c>
      <c r="BZ29" s="25">
        <f t="shared" si="0"/>
        <v>0</v>
      </c>
      <c r="CA29" s="25">
        <f t="shared" ref="CA29:CA35" si="18">IF(AND(C29&gt;0,M29=""),1,IF(M29&gt;C29,1,0))</f>
        <v>0</v>
      </c>
      <c r="CB29" s="25">
        <f t="shared" si="8"/>
        <v>0</v>
      </c>
      <c r="CC29" s="25">
        <f t="shared" si="9"/>
        <v>0</v>
      </c>
      <c r="CD29" s="25">
        <f t="shared" si="10"/>
        <v>0</v>
      </c>
      <c r="CE29" s="26"/>
      <c r="CF29" s="25">
        <f t="shared" si="11"/>
        <v>0</v>
      </c>
      <c r="CG29" s="25">
        <f t="shared" si="11"/>
        <v>0</v>
      </c>
    </row>
    <row r="30" spans="1:85" s="15" customFormat="1" ht="10.5" customHeight="1" x14ac:dyDescent="0.15">
      <c r="A30" s="260" t="s">
        <v>41</v>
      </c>
      <c r="B30" s="261"/>
      <c r="C30" s="16">
        <f t="shared" si="12"/>
        <v>0</v>
      </c>
      <c r="D30" s="17"/>
      <c r="E30" s="17"/>
      <c r="F30" s="17"/>
      <c r="G30" s="17"/>
      <c r="H30" s="18"/>
      <c r="I30" s="18"/>
      <c r="J30" s="17"/>
      <c r="K30" s="17"/>
      <c r="L30" s="17"/>
      <c r="M30" s="29"/>
      <c r="N30" s="20"/>
      <c r="O30" s="20"/>
      <c r="P30" s="20"/>
      <c r="Q30" s="30"/>
      <c r="R30" s="20"/>
      <c r="S30" s="22"/>
      <c r="T30" s="15" t="str">
        <f t="shared" ref="T30:T35" si="19">BQ30&amp;BR30&amp;BS30&amp;BT30&amp;BU30&amp;BW30&amp;BX30</f>
        <v/>
      </c>
      <c r="BQ30" s="23" t="str">
        <f t="shared" si="2"/>
        <v/>
      </c>
      <c r="BR30" s="23" t="str">
        <f t="shared" si="17"/>
        <v/>
      </c>
      <c r="BS30" s="23" t="str">
        <f t="shared" si="3"/>
        <v/>
      </c>
      <c r="BT30" s="23" t="str">
        <f t="shared" si="4"/>
        <v/>
      </c>
      <c r="BU30" s="23" t="str">
        <f t="shared" si="5"/>
        <v/>
      </c>
      <c r="BV30" s="24"/>
      <c r="BW30" s="23" t="str">
        <f t="shared" si="6"/>
        <v/>
      </c>
      <c r="BX30" s="23" t="str">
        <f t="shared" si="7"/>
        <v/>
      </c>
      <c r="BZ30" s="25">
        <f t="shared" si="0"/>
        <v>0</v>
      </c>
      <c r="CA30" s="25">
        <f t="shared" si="18"/>
        <v>0</v>
      </c>
      <c r="CB30" s="25">
        <f t="shared" si="8"/>
        <v>0</v>
      </c>
      <c r="CC30" s="25">
        <f t="shared" si="9"/>
        <v>0</v>
      </c>
      <c r="CD30" s="25">
        <f t="shared" si="10"/>
        <v>0</v>
      </c>
      <c r="CE30" s="26"/>
      <c r="CF30" s="25">
        <f t="shared" si="11"/>
        <v>0</v>
      </c>
      <c r="CG30" s="25">
        <f t="shared" si="11"/>
        <v>0</v>
      </c>
    </row>
    <row r="31" spans="1:85" s="15" customFormat="1" ht="10.5" customHeight="1" x14ac:dyDescent="0.15">
      <c r="A31" s="268" t="s">
        <v>42</v>
      </c>
      <c r="B31" s="269"/>
      <c r="C31" s="16">
        <f>SUM(D31:G31)</f>
        <v>0</v>
      </c>
      <c r="D31" s="17"/>
      <c r="E31" s="17"/>
      <c r="F31" s="17"/>
      <c r="G31" s="17"/>
      <c r="H31" s="18"/>
      <c r="I31" s="18"/>
      <c r="J31" s="17"/>
      <c r="K31" s="17"/>
      <c r="L31" s="17"/>
      <c r="M31" s="29"/>
      <c r="N31" s="20"/>
      <c r="O31" s="20"/>
      <c r="P31" s="20"/>
      <c r="Q31" s="30"/>
      <c r="R31" s="20"/>
      <c r="S31" s="22"/>
      <c r="T31" s="15" t="str">
        <f t="shared" si="19"/>
        <v/>
      </c>
      <c r="BQ31" s="23" t="str">
        <f t="shared" si="2"/>
        <v/>
      </c>
      <c r="BR31" s="23" t="str">
        <f t="shared" si="17"/>
        <v/>
      </c>
      <c r="BS31" s="23" t="str">
        <f t="shared" si="3"/>
        <v/>
      </c>
      <c r="BT31" s="23" t="str">
        <f t="shared" si="4"/>
        <v/>
      </c>
      <c r="BU31" s="23" t="str">
        <f t="shared" si="5"/>
        <v/>
      </c>
      <c r="BV31" s="24"/>
      <c r="BW31" s="23" t="str">
        <f t="shared" si="6"/>
        <v/>
      </c>
      <c r="BX31" s="23" t="str">
        <f t="shared" si="7"/>
        <v/>
      </c>
      <c r="BZ31" s="25">
        <f t="shared" si="0"/>
        <v>0</v>
      </c>
      <c r="CA31" s="25">
        <f t="shared" si="18"/>
        <v>0</v>
      </c>
      <c r="CB31" s="25">
        <f t="shared" si="8"/>
        <v>0</v>
      </c>
      <c r="CC31" s="25">
        <f t="shared" si="9"/>
        <v>0</v>
      </c>
      <c r="CD31" s="25">
        <f t="shared" si="10"/>
        <v>0</v>
      </c>
      <c r="CE31" s="26"/>
      <c r="CF31" s="25">
        <f t="shared" si="11"/>
        <v>0</v>
      </c>
      <c r="CG31" s="25">
        <f t="shared" si="11"/>
        <v>0</v>
      </c>
    </row>
    <row r="32" spans="1:85" s="15" customFormat="1" ht="10.5" customHeight="1" x14ac:dyDescent="0.15">
      <c r="A32" s="268" t="s">
        <v>43</v>
      </c>
      <c r="B32" s="269"/>
      <c r="C32" s="16">
        <f>SUM(D32:G32)</f>
        <v>0</v>
      </c>
      <c r="D32" s="17"/>
      <c r="E32" s="17"/>
      <c r="F32" s="17"/>
      <c r="G32" s="17"/>
      <c r="H32" s="18"/>
      <c r="I32" s="18"/>
      <c r="J32" s="17"/>
      <c r="K32" s="17"/>
      <c r="L32" s="17"/>
      <c r="M32" s="252"/>
      <c r="N32" s="20"/>
      <c r="O32" s="20"/>
      <c r="P32" s="20"/>
      <c r="Q32" s="30"/>
      <c r="R32" s="20"/>
      <c r="S32" s="22"/>
      <c r="T32" s="15" t="str">
        <f t="shared" si="19"/>
        <v/>
      </c>
      <c r="BQ32" s="23" t="str">
        <f t="shared" si="2"/>
        <v/>
      </c>
      <c r="BR32" s="23" t="str">
        <f t="shared" si="17"/>
        <v/>
      </c>
      <c r="BS32" s="23" t="str">
        <f t="shared" si="3"/>
        <v/>
      </c>
      <c r="BT32" s="23" t="str">
        <f t="shared" si="4"/>
        <v/>
      </c>
      <c r="BU32" s="23" t="str">
        <f t="shared" si="5"/>
        <v/>
      </c>
      <c r="BV32" s="24"/>
      <c r="BW32" s="23" t="str">
        <f t="shared" si="6"/>
        <v/>
      </c>
      <c r="BX32" s="23" t="str">
        <f t="shared" si="7"/>
        <v/>
      </c>
      <c r="BZ32" s="25">
        <f t="shared" si="0"/>
        <v>0</v>
      </c>
      <c r="CA32" s="25">
        <f t="shared" si="18"/>
        <v>0</v>
      </c>
      <c r="CB32" s="25">
        <f t="shared" si="8"/>
        <v>0</v>
      </c>
      <c r="CC32" s="25">
        <f t="shared" si="9"/>
        <v>0</v>
      </c>
      <c r="CD32" s="25">
        <f t="shared" si="10"/>
        <v>0</v>
      </c>
      <c r="CE32" s="26"/>
      <c r="CF32" s="25">
        <f t="shared" si="11"/>
        <v>0</v>
      </c>
      <c r="CG32" s="25">
        <f t="shared" si="11"/>
        <v>0</v>
      </c>
    </row>
    <row r="33" spans="1:85" s="15" customFormat="1" ht="10.5" customHeight="1" x14ac:dyDescent="0.15">
      <c r="A33" s="268" t="s">
        <v>44</v>
      </c>
      <c r="B33" s="269"/>
      <c r="C33" s="16">
        <f>SUM(D33:G33)</f>
        <v>0</v>
      </c>
      <c r="D33" s="17"/>
      <c r="E33" s="17"/>
      <c r="F33" s="17"/>
      <c r="G33" s="17"/>
      <c r="H33" s="18"/>
      <c r="I33" s="18"/>
      <c r="J33" s="17"/>
      <c r="K33" s="17"/>
      <c r="L33" s="17"/>
      <c r="M33" s="252"/>
      <c r="N33" s="20"/>
      <c r="O33" s="20"/>
      <c r="P33" s="20"/>
      <c r="Q33" s="30"/>
      <c r="R33" s="20"/>
      <c r="S33" s="22"/>
      <c r="T33" s="15" t="str">
        <f>BQ33&amp;BR33&amp;BS33&amp;BT33&amp;BU33&amp;BW33&amp;BX33</f>
        <v/>
      </c>
      <c r="BQ33" s="23" t="str">
        <f t="shared" si="2"/>
        <v/>
      </c>
      <c r="BR33" s="23" t="str">
        <f t="shared" si="17"/>
        <v/>
      </c>
      <c r="BS33" s="23" t="str">
        <f t="shared" si="3"/>
        <v/>
      </c>
      <c r="BT33" s="23" t="str">
        <f t="shared" si="4"/>
        <v/>
      </c>
      <c r="BU33" s="23" t="str">
        <f t="shared" si="5"/>
        <v/>
      </c>
      <c r="BV33" s="24"/>
      <c r="BW33" s="23" t="str">
        <f t="shared" si="6"/>
        <v/>
      </c>
      <c r="BX33" s="23" t="str">
        <f t="shared" si="7"/>
        <v/>
      </c>
      <c r="BZ33" s="25">
        <f t="shared" si="0"/>
        <v>0</v>
      </c>
      <c r="CA33" s="25">
        <f t="shared" si="18"/>
        <v>0</v>
      </c>
      <c r="CB33" s="25">
        <f t="shared" si="8"/>
        <v>0</v>
      </c>
      <c r="CC33" s="25">
        <f t="shared" si="9"/>
        <v>0</v>
      </c>
      <c r="CD33" s="25">
        <f t="shared" si="10"/>
        <v>0</v>
      </c>
      <c r="CE33" s="26"/>
      <c r="CF33" s="25">
        <f t="shared" si="11"/>
        <v>0</v>
      </c>
      <c r="CG33" s="25">
        <f t="shared" si="11"/>
        <v>0</v>
      </c>
    </row>
    <row r="34" spans="1:85" s="15" customFormat="1" ht="10.5" customHeight="1" x14ac:dyDescent="0.15">
      <c r="A34" s="268" t="s">
        <v>45</v>
      </c>
      <c r="B34" s="269"/>
      <c r="C34" s="31">
        <f>SUM(D34:G34)</f>
        <v>0</v>
      </c>
      <c r="D34" s="17"/>
      <c r="E34" s="17"/>
      <c r="F34" s="17"/>
      <c r="G34" s="17"/>
      <c r="H34" s="18"/>
      <c r="I34" s="18"/>
      <c r="J34" s="17"/>
      <c r="K34" s="17"/>
      <c r="L34" s="17"/>
      <c r="M34" s="29"/>
      <c r="N34" s="32"/>
      <c r="O34" s="32"/>
      <c r="P34" s="32"/>
      <c r="Q34" s="30"/>
      <c r="R34" s="32"/>
      <c r="S34" s="33"/>
      <c r="T34" s="15" t="str">
        <f t="shared" si="19"/>
        <v/>
      </c>
      <c r="BQ34" s="23" t="str">
        <f t="shared" si="2"/>
        <v/>
      </c>
      <c r="BR34" s="23" t="str">
        <f t="shared" si="17"/>
        <v/>
      </c>
      <c r="BS34" s="23" t="str">
        <f t="shared" si="3"/>
        <v/>
      </c>
      <c r="BT34" s="23" t="str">
        <f t="shared" si="4"/>
        <v/>
      </c>
      <c r="BU34" s="23" t="str">
        <f t="shared" si="5"/>
        <v/>
      </c>
      <c r="BV34" s="24"/>
      <c r="BW34" s="23" t="str">
        <f t="shared" si="6"/>
        <v/>
      </c>
      <c r="BX34" s="23" t="str">
        <f t="shared" si="7"/>
        <v/>
      </c>
      <c r="BZ34" s="25">
        <f t="shared" si="0"/>
        <v>0</v>
      </c>
      <c r="CA34" s="25">
        <f t="shared" si="18"/>
        <v>0</v>
      </c>
      <c r="CB34" s="25">
        <f t="shared" si="8"/>
        <v>0</v>
      </c>
      <c r="CC34" s="25">
        <f t="shared" si="9"/>
        <v>0</v>
      </c>
      <c r="CD34" s="25">
        <f t="shared" si="10"/>
        <v>0</v>
      </c>
      <c r="CE34" s="26"/>
      <c r="CF34" s="25">
        <f t="shared" si="11"/>
        <v>0</v>
      </c>
      <c r="CG34" s="25">
        <f t="shared" si="11"/>
        <v>0</v>
      </c>
    </row>
    <row r="35" spans="1:85" s="15" customFormat="1" ht="10.5" x14ac:dyDescent="0.15">
      <c r="A35" s="270" t="s">
        <v>46</v>
      </c>
      <c r="B35" s="271"/>
      <c r="C35" s="34">
        <f>SUM(D35:G35)</f>
        <v>0</v>
      </c>
      <c r="D35" s="17"/>
      <c r="E35" s="17"/>
      <c r="F35" s="17"/>
      <c r="G35" s="17"/>
      <c r="H35" s="35"/>
      <c r="I35" s="35"/>
      <c r="J35" s="17"/>
      <c r="K35" s="17"/>
      <c r="L35" s="17"/>
      <c r="M35" s="36"/>
      <c r="N35" s="37"/>
      <c r="O35" s="37"/>
      <c r="P35" s="37"/>
      <c r="Q35" s="38"/>
      <c r="R35" s="37"/>
      <c r="S35" s="39"/>
      <c r="T35" s="15" t="str">
        <f t="shared" si="19"/>
        <v/>
      </c>
      <c r="BQ35" s="23" t="str">
        <f t="shared" si="2"/>
        <v/>
      </c>
      <c r="BR35" s="23" t="str">
        <f t="shared" si="17"/>
        <v/>
      </c>
      <c r="BS35" s="23" t="str">
        <f t="shared" si="3"/>
        <v/>
      </c>
      <c r="BT35" s="23" t="str">
        <f t="shared" si="4"/>
        <v/>
      </c>
      <c r="BU35" s="23" t="str">
        <f t="shared" si="5"/>
        <v/>
      </c>
      <c r="BV35" s="24"/>
      <c r="BW35" s="23" t="str">
        <f t="shared" si="6"/>
        <v/>
      </c>
      <c r="BX35" s="23" t="str">
        <f t="shared" si="7"/>
        <v/>
      </c>
      <c r="BZ35" s="25">
        <f t="shared" si="0"/>
        <v>0</v>
      </c>
      <c r="CA35" s="25">
        <f t="shared" si="18"/>
        <v>0</v>
      </c>
      <c r="CB35" s="25">
        <f t="shared" si="8"/>
        <v>0</v>
      </c>
      <c r="CC35" s="25">
        <f t="shared" si="9"/>
        <v>0</v>
      </c>
      <c r="CD35" s="25">
        <f t="shared" si="10"/>
        <v>0</v>
      </c>
      <c r="CE35" s="26"/>
      <c r="CF35" s="25">
        <f t="shared" si="11"/>
        <v>0</v>
      </c>
      <c r="CG35" s="25">
        <f t="shared" si="11"/>
        <v>0</v>
      </c>
    </row>
    <row r="36" spans="1:85" s="5" customFormat="1" ht="11.25" x14ac:dyDescent="0.15">
      <c r="A36" s="272" t="s">
        <v>47</v>
      </c>
      <c r="B36" s="272"/>
      <c r="C36" s="272"/>
      <c r="D36" s="272"/>
      <c r="E36" s="272"/>
      <c r="F36" s="272"/>
      <c r="G36" s="272"/>
      <c r="H36" s="272"/>
      <c r="I36" s="272"/>
      <c r="J36" s="272"/>
      <c r="K36" s="272"/>
      <c r="L36" s="272"/>
      <c r="M36" s="272"/>
      <c r="N36" s="272"/>
    </row>
    <row r="37" spans="1:85" s="15" customFormat="1" ht="63" x14ac:dyDescent="0.15">
      <c r="A37" s="263" t="s">
        <v>3</v>
      </c>
      <c r="B37" s="267"/>
      <c r="C37" s="40" t="s">
        <v>48</v>
      </c>
      <c r="D37" s="41" t="s">
        <v>49</v>
      </c>
      <c r="E37" s="8" t="s">
        <v>50</v>
      </c>
      <c r="F37" s="42" t="s">
        <v>51</v>
      </c>
      <c r="G37" s="11" t="s">
        <v>52</v>
      </c>
      <c r="H37" s="8" t="s">
        <v>53</v>
      </c>
      <c r="I37" s="8" t="s">
        <v>54</v>
      </c>
      <c r="J37" s="8" t="s">
        <v>55</v>
      </c>
      <c r="K37" s="13" t="s">
        <v>16</v>
      </c>
      <c r="L37" s="8" t="s">
        <v>56</v>
      </c>
      <c r="M37" s="8" t="s">
        <v>57</v>
      </c>
      <c r="N37" s="14" t="s">
        <v>58</v>
      </c>
    </row>
    <row r="38" spans="1:85" s="15" customFormat="1" ht="31.5" x14ac:dyDescent="0.15">
      <c r="A38" s="274" t="s">
        <v>59</v>
      </c>
      <c r="B38" s="43" t="s">
        <v>60</v>
      </c>
      <c r="C38" s="44"/>
      <c r="D38" s="45"/>
      <c r="E38" s="46"/>
      <c r="F38" s="47"/>
      <c r="G38" s="45"/>
      <c r="H38" s="46"/>
      <c r="I38" s="46"/>
      <c r="J38" s="46"/>
      <c r="K38" s="48"/>
      <c r="L38" s="46"/>
      <c r="M38" s="46"/>
      <c r="N38" s="49"/>
      <c r="O38" s="15" t="str">
        <f>BQ38&amp;BR38&amp;BS38&amp;BT38</f>
        <v/>
      </c>
      <c r="BQ38" s="23" t="str">
        <f>IF(AND(SUM($C38:$F38)&gt;0,K38="")," * No olvide digitar la variable Migrantes. Digite Cero si no tiene.",IF(K38&gt;SUM($C38:$F38)," * La variable Migrantes no puede ser mayor a la suma de las variables de Visitas.",""))</f>
        <v/>
      </c>
      <c r="BR38" s="23" t="str">
        <f>IF(AND(SUM($C38:$F38)&gt;0,L38="")," * No olvide digitar la variable Pueblos originarios. Digite Cero si no tiene.",IF(L38&gt;SUM($C38:$F38)," * La variable Pueblos originarios no puede ser mayor a la suma de las variables de Visitas.",""))</f>
        <v/>
      </c>
      <c r="BS38" s="23" t="str">
        <f>IF(AND(SUM($C38:$F38)&gt;0,M38="")," * No olvide digitar la variable Población en ECICEP. Digite Cero si no tiene.",IF(M38&gt;SUM($C38:$F38)," * La variable Población en ECICEP no puede ser mayor a la suma de las variables de Visitas.",""))</f>
        <v/>
      </c>
      <c r="BT38" s="23" t="str">
        <f>IF(AND(SUM($C38:$F38)&gt;0,N38="")," * No olvide digitar la variable Población ELEAM o institucionalizada. Digite Cero si no tiene.",IF(N38&gt;SUM($C38:$F38)," * La variable Población ELEAM o institucionalizada no puede ser mayor a la suma de las variables de Visitas.",""))</f>
        <v/>
      </c>
      <c r="BZ38" s="25">
        <f>IF(AND(SUM($C38:$F38)&gt;0,K38=""),1,IF(K38&gt;SUM($C38:$F38),1,0))</f>
        <v>0</v>
      </c>
      <c r="CA38" s="25">
        <f>IF(AND(SUM($C38:$F38)&gt;0,L38=""),1,IF(L38&gt;SUM($C38:$F38),1,0))</f>
        <v>0</v>
      </c>
      <c r="CB38" s="25">
        <f>IF(AND(SUM($C38:$F38)&gt;0,M38=""),1,IF(M38&gt;SUM($C38:$F38),1,0))</f>
        <v>0</v>
      </c>
      <c r="CC38" s="25">
        <f>IF(AND(SUM($C38:$F38)&gt;0,N38=""),1,IF(N38&gt;SUM($C38:$F38),1,0))</f>
        <v>0</v>
      </c>
    </row>
    <row r="39" spans="1:85" s="15" customFormat="1" ht="42" x14ac:dyDescent="0.15">
      <c r="A39" s="275"/>
      <c r="B39" s="50" t="s">
        <v>61</v>
      </c>
      <c r="C39" s="51"/>
      <c r="D39" s="52"/>
      <c r="E39" s="17"/>
      <c r="F39" s="53"/>
      <c r="G39" s="52"/>
      <c r="H39" s="54"/>
      <c r="I39" s="54"/>
      <c r="J39" s="54"/>
      <c r="K39" s="55"/>
      <c r="L39" s="17"/>
      <c r="M39" s="17"/>
      <c r="N39" s="56"/>
      <c r="O39" s="15" t="str">
        <f t="shared" ref="O39:O46" si="20">BQ39&amp;BR39&amp;BS39&amp;BT39</f>
        <v/>
      </c>
      <c r="BQ39" s="23" t="str">
        <f t="shared" ref="BQ39:BQ40" si="21">IF(AND(SUM($C39:$F39)&gt;0,K39="")," * No olvide digitar la variable Migrantes. Digite Cero si no tiene.",IF(K39&gt;SUM($C39:$F39)," * La variable Migrantes no puede ser mayor a la suma de las variables de Visitas.",""))</f>
        <v/>
      </c>
      <c r="BR39" s="23" t="str">
        <f t="shared" ref="BR39:BR40" si="22">IF(AND(SUM($C39:$F39)&gt;0,L39="")," * No olvide digitar la variable Pueblos originarios. Digite Cero si no tiene.",IF(L39&gt;SUM($C39:$F39)," * La variable Pueblos originarios no puede ser mayor a la suma de las variables de Visitas.",""))</f>
        <v/>
      </c>
      <c r="BS39" s="23" t="str">
        <f t="shared" ref="BS39:BS40" si="23">IF(AND(SUM($C39:$F39)&gt;0,M39="")," * No olvide digitar la variable Población en ECICEP. Digite Cero si no tiene.",IF(M39&gt;SUM($C39:$F39)," * La variable Población en ECICEP no puede ser mayor a la suma de las variables de Visitas.",""))</f>
        <v/>
      </c>
      <c r="BT39" s="23" t="str">
        <f t="shared" ref="BT39:BT40" si="24">IF(AND(SUM($C39:$F39)&gt;0,N39="")," * No olvide digitar la variable Población ELEAM o institucionalizada. Digite Cero si no tiene.",IF(N39&gt;SUM($C39:$F39)," * La variable Población ELEAM o institucionalizada no puede ser mayor a la suma de las variables de Visitas.",""))</f>
        <v/>
      </c>
      <c r="BZ39" s="25">
        <f t="shared" ref="BZ39:BZ40" si="25">IF(AND(SUM($C39:$F39)&gt;0,K39=""),1,IF(K39&gt;SUM($C39:$F39),1,0))</f>
        <v>0</v>
      </c>
      <c r="CA39" s="25">
        <f t="shared" ref="CA39:CC40" si="26">IF(AND(SUM($C39:$F39)&gt;0,L39=""),1,IF(L39&gt;SUM($C39:$F39),1,0))</f>
        <v>0</v>
      </c>
      <c r="CB39" s="25">
        <f t="shared" si="26"/>
        <v>0</v>
      </c>
      <c r="CC39" s="25">
        <f t="shared" si="26"/>
        <v>0</v>
      </c>
    </row>
    <row r="40" spans="1:85" s="15" customFormat="1" ht="42" x14ac:dyDescent="0.15">
      <c r="A40" s="276"/>
      <c r="B40" s="57" t="s">
        <v>62</v>
      </c>
      <c r="C40" s="58"/>
      <c r="D40" s="59"/>
      <c r="E40" s="60"/>
      <c r="F40" s="61"/>
      <c r="G40" s="59"/>
      <c r="H40" s="62"/>
      <c r="I40" s="62"/>
      <c r="J40" s="62"/>
      <c r="K40" s="63"/>
      <c r="L40" s="60"/>
      <c r="M40" s="60"/>
      <c r="N40" s="64"/>
      <c r="O40" s="15" t="str">
        <f t="shared" si="20"/>
        <v/>
      </c>
      <c r="BQ40" s="23" t="str">
        <f t="shared" si="21"/>
        <v/>
      </c>
      <c r="BR40" s="23" t="str">
        <f t="shared" si="22"/>
        <v/>
      </c>
      <c r="BS40" s="23" t="str">
        <f t="shared" si="23"/>
        <v/>
      </c>
      <c r="BT40" s="23" t="str">
        <f t="shared" si="24"/>
        <v/>
      </c>
      <c r="BZ40" s="25">
        <f t="shared" si="25"/>
        <v>0</v>
      </c>
      <c r="CA40" s="25">
        <f t="shared" si="26"/>
        <v>0</v>
      </c>
      <c r="CB40" s="25">
        <f t="shared" si="26"/>
        <v>0</v>
      </c>
      <c r="CC40" s="25">
        <f t="shared" si="26"/>
        <v>0</v>
      </c>
    </row>
    <row r="41" spans="1:85" s="15" customFormat="1" ht="10.5" x14ac:dyDescent="0.15">
      <c r="A41" s="277" t="s">
        <v>4</v>
      </c>
      <c r="B41" s="278"/>
      <c r="C41" s="65">
        <f>SUM(C38:C40)</f>
        <v>0</v>
      </c>
      <c r="D41" s="66">
        <f t="shared" ref="D41:N41" si="27">SUM(D38:D40)</f>
        <v>0</v>
      </c>
      <c r="E41" s="67">
        <f t="shared" si="27"/>
        <v>0</v>
      </c>
      <c r="F41" s="68">
        <f t="shared" si="27"/>
        <v>0</v>
      </c>
      <c r="G41" s="66">
        <f t="shared" si="27"/>
        <v>0</v>
      </c>
      <c r="H41" s="67">
        <f t="shared" si="27"/>
        <v>0</v>
      </c>
      <c r="I41" s="67">
        <f t="shared" si="27"/>
        <v>0</v>
      </c>
      <c r="J41" s="69">
        <f t="shared" si="27"/>
        <v>0</v>
      </c>
      <c r="K41" s="70">
        <f t="shared" si="27"/>
        <v>0</v>
      </c>
      <c r="L41" s="71">
        <f t="shared" si="27"/>
        <v>0</v>
      </c>
      <c r="M41" s="71">
        <f t="shared" si="27"/>
        <v>0</v>
      </c>
      <c r="N41" s="72">
        <f t="shared" si="27"/>
        <v>0</v>
      </c>
    </row>
    <row r="42" spans="1:85" s="15" customFormat="1" ht="10.5" customHeight="1" x14ac:dyDescent="0.15">
      <c r="A42" s="274" t="s">
        <v>63</v>
      </c>
      <c r="B42" s="73" t="s">
        <v>64</v>
      </c>
      <c r="C42" s="74"/>
      <c r="D42" s="74"/>
      <c r="E42" s="75"/>
      <c r="F42" s="76"/>
      <c r="G42" s="77"/>
      <c r="H42" s="78"/>
      <c r="I42" s="75"/>
      <c r="J42" s="78"/>
      <c r="K42" s="79"/>
      <c r="L42" s="78"/>
      <c r="M42" s="78"/>
      <c r="N42" s="80"/>
      <c r="O42" s="15" t="str">
        <f>BQ42&amp;BR42&amp;BS42</f>
        <v/>
      </c>
      <c r="BQ42" s="23" t="str">
        <f>IF(AND(SUM($C42:$F42)&gt;0,K42="")," * No olvide digitar la variable Migrantes. Digite Cero si no tiene.",IF(K42&gt;SUM($C42:$F42)," * La variable Migrantes no puede ser mayor a la suma de las variables de Visitas.",""))</f>
        <v/>
      </c>
      <c r="BR42" s="23" t="str">
        <f>IF(AND(SUM($C42:$F42)&gt;0,L42="")," * No olvide digitar la variable Pueblos originarios. Digite Cero si no tiene.",IF(L42&gt;SUM($C42:$F42)," * La variable Pueblos originarios no puede ser mayor a la suma de las variables de Visitas.",""))</f>
        <v/>
      </c>
      <c r="BS42" s="23" t="str">
        <f>IF(AND(SUM($C42:$F42)&gt;0,M42="")," * No olvide digitar la variable Población en ECICEP. Digite Cero si no tiene.",IF(M42&gt;SUM($C42:$F42)," * La variable Población en ECICEP no puede ser mayor a la suma de las variables de Visitas.",""))</f>
        <v/>
      </c>
      <c r="BT42" s="24"/>
      <c r="BZ42" s="25">
        <f>IF(AND(SUM($C42:$F42)&gt;0,K42=""),1,IF(K42&gt;SUM($C42:$F42),1,0))</f>
        <v>0</v>
      </c>
      <c r="CA42" s="25">
        <f t="shared" ref="CA42:CB46" si="28">IF(AND(SUM($C42:$F42)&gt;0,L42=""),1,IF(L42&gt;SUM($C42:$F42),1,0))</f>
        <v>0</v>
      </c>
      <c r="CB42" s="25">
        <f t="shared" si="28"/>
        <v>0</v>
      </c>
      <c r="CC42" s="26"/>
    </row>
    <row r="43" spans="1:85" s="15" customFormat="1" ht="10.5" x14ac:dyDescent="0.15">
      <c r="A43" s="275"/>
      <c r="B43" s="81" t="s">
        <v>65</v>
      </c>
      <c r="C43" s="82"/>
      <c r="D43" s="83"/>
      <c r="E43" s="17"/>
      <c r="F43" s="53"/>
      <c r="G43" s="84"/>
      <c r="H43" s="17"/>
      <c r="I43" s="17"/>
      <c r="J43" s="85"/>
      <c r="K43" s="86"/>
      <c r="L43" s="17"/>
      <c r="M43" s="17"/>
      <c r="N43" s="87"/>
      <c r="O43" s="15" t="str">
        <f t="shared" ref="O43:O45" si="29">BQ43&amp;BR43&amp;BS43</f>
        <v/>
      </c>
      <c r="BQ43" s="23" t="str">
        <f t="shared" ref="BQ43:BQ46" si="30">IF(AND(SUM($C43:$F43)&gt;0,K43="")," * No olvide digitar la variable Migrantes. Digite Cero si no tiene.",IF(K43&gt;SUM($C43:$F43)," * La variable Migrantes no puede ser mayor a la suma de las variables de Visitas.",""))</f>
        <v/>
      </c>
      <c r="BR43" s="23" t="str">
        <f t="shared" ref="BR43:BR46" si="31">IF(AND(SUM($C43:$F43)&gt;0,L43="")," * No olvide digitar la variable Pueblos originarios. Digite Cero si no tiene.",IF(L43&gt;SUM($C43:$F43)," * La variable Pueblos originarios no puede ser mayor a la suma de las variables de Visitas.",""))</f>
        <v/>
      </c>
      <c r="BS43" s="23" t="str">
        <f t="shared" ref="BS43:BS46" si="32">IF(AND(SUM($C43:$F43)&gt;0,M43="")," * No olvide digitar la variable Población en ECICEP. Digite Cero si no tiene.",IF(M43&gt;SUM($C43:$F43)," * La variable Población en ECICEP no puede ser mayor a la suma de las variables de Visitas.",""))</f>
        <v/>
      </c>
      <c r="BT43" s="24"/>
      <c r="BZ43" s="25">
        <f t="shared" ref="BZ43:BZ46" si="33">IF(AND(SUM($C43:$F43)&gt;0,K43=""),1,IF(K43&gt;SUM($C43:$F43),1,0))</f>
        <v>0</v>
      </c>
      <c r="CA43" s="25">
        <f t="shared" si="28"/>
        <v>0</v>
      </c>
      <c r="CB43" s="25">
        <f t="shared" si="28"/>
        <v>0</v>
      </c>
      <c r="CC43" s="26"/>
    </row>
    <row r="44" spans="1:85" s="15" customFormat="1" ht="10.5" x14ac:dyDescent="0.15">
      <c r="A44" s="275"/>
      <c r="B44" s="88" t="s">
        <v>66</v>
      </c>
      <c r="C44" s="51"/>
      <c r="D44" s="83"/>
      <c r="E44" s="78"/>
      <c r="F44" s="89"/>
      <c r="G44" s="84"/>
      <c r="H44" s="17"/>
      <c r="I44" s="78"/>
      <c r="J44" s="90"/>
      <c r="K44" s="91"/>
      <c r="L44" s="17"/>
      <c r="M44" s="78"/>
      <c r="N44" s="87"/>
      <c r="O44" s="15" t="str">
        <f t="shared" si="29"/>
        <v/>
      </c>
      <c r="BQ44" s="23" t="str">
        <f t="shared" si="30"/>
        <v/>
      </c>
      <c r="BR44" s="23" t="str">
        <f t="shared" si="31"/>
        <v/>
      </c>
      <c r="BS44" s="23" t="str">
        <f t="shared" si="32"/>
        <v/>
      </c>
      <c r="BT44" s="24"/>
      <c r="BZ44" s="25">
        <f t="shared" si="33"/>
        <v>0</v>
      </c>
      <c r="CA44" s="25">
        <f t="shared" si="28"/>
        <v>0</v>
      </c>
      <c r="CB44" s="25">
        <f t="shared" si="28"/>
        <v>0</v>
      </c>
      <c r="CC44" s="26"/>
    </row>
    <row r="45" spans="1:85" s="15" customFormat="1" ht="10.5" x14ac:dyDescent="0.15">
      <c r="A45" s="275"/>
      <c r="B45" s="92" t="s">
        <v>67</v>
      </c>
      <c r="C45" s="74"/>
      <c r="D45" s="83"/>
      <c r="E45" s="17"/>
      <c r="F45" s="53"/>
      <c r="G45" s="52"/>
      <c r="H45" s="17"/>
      <c r="I45" s="17"/>
      <c r="J45" s="90"/>
      <c r="K45" s="86"/>
      <c r="L45" s="17"/>
      <c r="M45" s="17"/>
      <c r="N45" s="80"/>
      <c r="O45" s="15" t="str">
        <f t="shared" si="29"/>
        <v/>
      </c>
      <c r="BQ45" s="23" t="str">
        <f t="shared" si="30"/>
        <v/>
      </c>
      <c r="BR45" s="23" t="str">
        <f t="shared" si="31"/>
        <v/>
      </c>
      <c r="BS45" s="23" t="str">
        <f t="shared" si="32"/>
        <v/>
      </c>
      <c r="BT45" s="24"/>
      <c r="BZ45" s="25">
        <f t="shared" si="33"/>
        <v>0</v>
      </c>
      <c r="CA45" s="25">
        <f t="shared" si="28"/>
        <v>0</v>
      </c>
      <c r="CB45" s="25">
        <f t="shared" si="28"/>
        <v>0</v>
      </c>
      <c r="CC45" s="26"/>
    </row>
    <row r="46" spans="1:85" s="15" customFormat="1" ht="10.5" x14ac:dyDescent="0.15">
      <c r="A46" s="275"/>
      <c r="B46" s="93" t="s">
        <v>68</v>
      </c>
      <c r="C46" s="94"/>
      <c r="D46" s="95"/>
      <c r="E46" s="60"/>
      <c r="F46" s="61"/>
      <c r="G46" s="96"/>
      <c r="H46" s="60"/>
      <c r="I46" s="60"/>
      <c r="J46" s="97"/>
      <c r="K46" s="98"/>
      <c r="L46" s="60"/>
      <c r="M46" s="62"/>
      <c r="N46" s="99"/>
      <c r="O46" s="15" t="str">
        <f t="shared" si="20"/>
        <v/>
      </c>
      <c r="BQ46" s="23" t="str">
        <f t="shared" si="30"/>
        <v/>
      </c>
      <c r="BR46" s="23" t="str">
        <f t="shared" si="31"/>
        <v/>
      </c>
      <c r="BS46" s="23" t="str">
        <f t="shared" si="32"/>
        <v/>
      </c>
      <c r="BT46" s="23" t="str">
        <f>IF(AND(SUM($C46:$F46)&gt;0,N46="")," * No olvide digitar la variable Población ELEAM o institucionalizada. Digite Cero si no tiene.",IF(N46&gt;SUM($C46:$F46)," * La variable Población ELEAM o institucionalizada no puede ser mayor a la suma de las variables de Visitas.",""))</f>
        <v/>
      </c>
      <c r="BZ46" s="25">
        <f t="shared" si="33"/>
        <v>0</v>
      </c>
      <c r="CA46" s="25">
        <f t="shared" si="28"/>
        <v>0</v>
      </c>
      <c r="CB46" s="25">
        <f t="shared" si="28"/>
        <v>0</v>
      </c>
      <c r="CC46" s="25">
        <f>IF(AND(SUM($C46:$F46)&gt;0,N46=""),1,IF(N46&gt;SUM($C46:$F46),1,0))</f>
        <v>0</v>
      </c>
    </row>
    <row r="47" spans="1:85" s="15" customFormat="1" ht="10.5" x14ac:dyDescent="0.15">
      <c r="A47" s="277" t="s">
        <v>4</v>
      </c>
      <c r="B47" s="278"/>
      <c r="C47" s="100">
        <f>SUM(C42:C46)</f>
        <v>0</v>
      </c>
      <c r="D47" s="101">
        <f>SUM(D42:D46)</f>
        <v>0</v>
      </c>
      <c r="E47" s="102">
        <f t="shared" ref="E47:N47" si="34">SUM(E42:E46)</f>
        <v>0</v>
      </c>
      <c r="F47" s="103">
        <f t="shared" si="34"/>
        <v>0</v>
      </c>
      <c r="G47" s="101">
        <f t="shared" si="34"/>
        <v>0</v>
      </c>
      <c r="H47" s="102">
        <f t="shared" si="34"/>
        <v>0</v>
      </c>
      <c r="I47" s="102">
        <f t="shared" si="34"/>
        <v>0</v>
      </c>
      <c r="J47" s="104">
        <f t="shared" si="34"/>
        <v>0</v>
      </c>
      <c r="K47" s="105">
        <f t="shared" si="34"/>
        <v>0</v>
      </c>
      <c r="L47" s="106">
        <f t="shared" si="34"/>
        <v>0</v>
      </c>
      <c r="M47" s="106">
        <f t="shared" si="34"/>
        <v>0</v>
      </c>
      <c r="N47" s="107">
        <f t="shared" si="34"/>
        <v>0</v>
      </c>
    </row>
    <row r="48" spans="1:85" s="5" customFormat="1" ht="11.25" x14ac:dyDescent="0.15">
      <c r="A48" s="108" t="s">
        <v>69</v>
      </c>
    </row>
    <row r="49" spans="1:82" s="15" customFormat="1" ht="52.5" x14ac:dyDescent="0.15">
      <c r="A49" s="263" t="s">
        <v>3</v>
      </c>
      <c r="B49" s="267"/>
      <c r="C49" s="109" t="s">
        <v>4</v>
      </c>
      <c r="D49" s="109" t="s">
        <v>5</v>
      </c>
      <c r="E49" s="110" t="s">
        <v>70</v>
      </c>
      <c r="F49" s="8" t="s">
        <v>71</v>
      </c>
      <c r="G49" s="40" t="s">
        <v>8</v>
      </c>
      <c r="H49" s="111" t="s">
        <v>9</v>
      </c>
      <c r="I49" s="112" t="s">
        <v>10</v>
      </c>
      <c r="J49" s="14" t="s">
        <v>15</v>
      </c>
      <c r="K49" s="14" t="s">
        <v>16</v>
      </c>
      <c r="L49" s="14" t="s">
        <v>72</v>
      </c>
      <c r="M49" s="14" t="s">
        <v>73</v>
      </c>
    </row>
    <row r="50" spans="1:82" s="15" customFormat="1" ht="10.5" x14ac:dyDescent="0.15">
      <c r="A50" s="265" t="s">
        <v>74</v>
      </c>
      <c r="B50" s="266"/>
      <c r="C50" s="113">
        <f>SUM(D50:F50)</f>
        <v>0</v>
      </c>
      <c r="D50" s="114"/>
      <c r="E50" s="115"/>
      <c r="F50" s="115"/>
      <c r="G50" s="116"/>
      <c r="H50" s="117"/>
      <c r="I50" s="118"/>
      <c r="J50" s="119"/>
      <c r="K50" s="119"/>
      <c r="L50" s="119"/>
      <c r="M50" s="119"/>
      <c r="N50" s="15" t="str">
        <f>BQ50&amp;BR50&amp;BS50&amp;BT50&amp;BU50</f>
        <v/>
      </c>
      <c r="BQ50" s="23" t="str">
        <f>IF(AND(C50&gt;0,J50="")," * No olvide digitar la variable Pueblos Originarios. Digite Cero si no tiene.",IF(J50&gt;C50," * La variable Pueblos Originarios No puede ser mayor al Total.",""))</f>
        <v/>
      </c>
      <c r="BR50" s="23" t="str">
        <f>IF(AND(C50&gt;0,K50="")," * No olvide digitar la variable Migrantes. Digite Cero si no tiene.",IF(K50&gt;C50," * La variable Migrantes No puede ser mayor al Total.",""))</f>
        <v/>
      </c>
      <c r="BS50" s="23" t="str">
        <f>IF(AND(C50&gt;0,L50="")," * No olvide digitar la variable Niños, niñas, adolescentes y jóvenes SENAME. Digite Cero si no tiene.",IF(L50&gt;C50," * La variable Niños, niñas, adolescentes y jóvenes SENAME No puede ser mayor al Total.",""))</f>
        <v/>
      </c>
      <c r="BT50" s="23" t="str">
        <f>IF(AND(C50&gt;0,M50="")," * No olvide digitar la variable Niños, niñas, adolescentes y jóvenes Mejor Niñez. Digite Cero si no tiene.",IF(M50&gt;C50," * La variable Niños, niñas, adolescentes y jóvenes Mejor Niñez No puede ser mayor al Total.",""))</f>
        <v/>
      </c>
      <c r="BZ50" s="25">
        <f t="shared" ref="BZ50:BZ58" si="35">IF(AND(C50&gt;0,J50=""),1,IF(J50&gt;C50,1,0))</f>
        <v>0</v>
      </c>
      <c r="CA50" s="25">
        <f t="shared" ref="CA50:CA58" si="36">IF(AND(C50&gt;0,K50=""),1,IF(K50&gt;C50,1,0))</f>
        <v>0</v>
      </c>
      <c r="CB50" s="25">
        <f t="shared" ref="CB50:CB58" si="37">IF(AND(C50&gt;0,L50=""),1,IF(L50&gt;C50,1,0))</f>
        <v>0</v>
      </c>
      <c r="CC50" s="25">
        <f t="shared" ref="CC50:CC58" si="38">IF(AND(C50&gt;0,M50=""),1,IF(M50&gt;C50,1,0))</f>
        <v>0</v>
      </c>
    </row>
    <row r="51" spans="1:82" s="15" customFormat="1" ht="10.5" x14ac:dyDescent="0.15">
      <c r="A51" s="260" t="s">
        <v>75</v>
      </c>
      <c r="B51" s="261"/>
      <c r="C51" s="120">
        <f t="shared" ref="C51:C56" si="39">SUM(D51:F51)</f>
        <v>0</v>
      </c>
      <c r="D51" s="121"/>
      <c r="E51" s="122"/>
      <c r="F51" s="122"/>
      <c r="G51" s="123"/>
      <c r="H51" s="117"/>
      <c r="I51" s="118"/>
      <c r="J51" s="119"/>
      <c r="K51" s="119"/>
      <c r="L51" s="119"/>
      <c r="M51" s="119"/>
      <c r="N51" s="15" t="str">
        <f t="shared" ref="N51:N58" si="40">BQ51&amp;BR51&amp;BS51&amp;BT51&amp;BU51</f>
        <v/>
      </c>
      <c r="BQ51" s="23" t="str">
        <f t="shared" ref="BQ51:BQ58" si="41">IF(AND(C51&gt;0,J51="")," * No olvide digitar la variable Pueblos Originarios. Digite Cero si no tiene.",IF(J51&gt;C51," * La variable Pueblos Originarios No puede ser mayor al Total.",""))</f>
        <v/>
      </c>
      <c r="BR51" s="23" t="str">
        <f t="shared" ref="BR51:BR58" si="42">IF(AND(C51&gt;0,K51="")," * No olvide digitar la variable Migrantes. Digite Cero si no tiene.",IF(K51&gt;C51," * La variable Migrantes No puede ser mayor al Total.",""))</f>
        <v/>
      </c>
      <c r="BS51" s="23" t="str">
        <f t="shared" ref="BS51:BS58" si="43">IF(AND(C51&gt;0,L51="")," * No olvide digitar la variable Niños, niñas, adolescentes y jóvenes SENAME. Digite Cero si no tiene.",IF(L51&gt;C51," * La variable Niños, niñas, adolescentes y jóvenes SENAME No puede ser mayor al Total.",""))</f>
        <v/>
      </c>
      <c r="BT51" s="23" t="str">
        <f t="shared" ref="BT51:BT58" si="44">IF(AND(C51&gt;0,M51="")," * No olvide digitar la variable Niños, niñas, adolescentes y jóvenes Mejor Niñez. Digite Cero si no tiene.",IF(M51&gt;C51," * La variable Niños, niñas, adolescentes y jóvenes Mejor Niñez No puede ser mayor al Total.",""))</f>
        <v/>
      </c>
      <c r="BZ51" s="25">
        <f t="shared" si="35"/>
        <v>0</v>
      </c>
      <c r="CA51" s="25">
        <f t="shared" si="36"/>
        <v>0</v>
      </c>
      <c r="CB51" s="25">
        <f t="shared" si="37"/>
        <v>0</v>
      </c>
      <c r="CC51" s="25">
        <f t="shared" si="38"/>
        <v>0</v>
      </c>
    </row>
    <row r="52" spans="1:82" s="15" customFormat="1" ht="10.5" x14ac:dyDescent="0.15">
      <c r="A52" s="260" t="s">
        <v>76</v>
      </c>
      <c r="B52" s="261"/>
      <c r="C52" s="16">
        <f t="shared" si="39"/>
        <v>0</v>
      </c>
      <c r="D52" s="121"/>
      <c r="E52" s="122"/>
      <c r="F52" s="122"/>
      <c r="G52" s="123"/>
      <c r="H52" s="117"/>
      <c r="I52" s="118"/>
      <c r="J52" s="119"/>
      <c r="K52" s="119"/>
      <c r="L52" s="119"/>
      <c r="M52" s="119"/>
      <c r="N52" s="15" t="str">
        <f t="shared" si="40"/>
        <v/>
      </c>
      <c r="BQ52" s="23" t="str">
        <f t="shared" si="41"/>
        <v/>
      </c>
      <c r="BR52" s="23" t="str">
        <f t="shared" si="42"/>
        <v/>
      </c>
      <c r="BS52" s="23" t="str">
        <f t="shared" si="43"/>
        <v/>
      </c>
      <c r="BT52" s="23" t="str">
        <f t="shared" si="44"/>
        <v/>
      </c>
      <c r="BZ52" s="25">
        <f t="shared" si="35"/>
        <v>0</v>
      </c>
      <c r="CA52" s="25">
        <f t="shared" si="36"/>
        <v>0</v>
      </c>
      <c r="CB52" s="25">
        <f t="shared" si="37"/>
        <v>0</v>
      </c>
      <c r="CC52" s="25">
        <f t="shared" si="38"/>
        <v>0</v>
      </c>
    </row>
    <row r="53" spans="1:82" s="15" customFormat="1" ht="10.5" x14ac:dyDescent="0.15">
      <c r="A53" s="279" t="s">
        <v>77</v>
      </c>
      <c r="B53" s="280"/>
      <c r="C53" s="16">
        <f t="shared" si="39"/>
        <v>0</v>
      </c>
      <c r="D53" s="121"/>
      <c r="E53" s="124"/>
      <c r="F53" s="122"/>
      <c r="G53" s="125"/>
      <c r="H53" s="126"/>
      <c r="I53" s="127"/>
      <c r="J53" s="99"/>
      <c r="K53" s="99"/>
      <c r="L53" s="99"/>
      <c r="M53" s="99"/>
      <c r="N53" s="15" t="str">
        <f t="shared" si="40"/>
        <v/>
      </c>
      <c r="BQ53" s="23" t="str">
        <f t="shared" si="41"/>
        <v/>
      </c>
      <c r="BR53" s="23" t="str">
        <f t="shared" si="42"/>
        <v/>
      </c>
      <c r="BS53" s="23" t="str">
        <f t="shared" si="43"/>
        <v/>
      </c>
      <c r="BT53" s="23" t="str">
        <f t="shared" si="44"/>
        <v/>
      </c>
      <c r="BZ53" s="25">
        <f t="shared" si="35"/>
        <v>0</v>
      </c>
      <c r="CA53" s="25">
        <f t="shared" si="36"/>
        <v>0</v>
      </c>
      <c r="CB53" s="25">
        <f t="shared" si="37"/>
        <v>0</v>
      </c>
      <c r="CC53" s="25">
        <f t="shared" si="38"/>
        <v>0</v>
      </c>
    </row>
    <row r="54" spans="1:82" s="15" customFormat="1" ht="10.5" x14ac:dyDescent="0.15">
      <c r="A54" s="281" t="s">
        <v>78</v>
      </c>
      <c r="B54" s="128" t="s">
        <v>79</v>
      </c>
      <c r="C54" s="129">
        <f t="shared" si="39"/>
        <v>72</v>
      </c>
      <c r="D54" s="114">
        <v>72</v>
      </c>
      <c r="E54" s="115"/>
      <c r="F54" s="115"/>
      <c r="G54" s="116"/>
      <c r="H54" s="130"/>
      <c r="I54" s="131">
        <v>0</v>
      </c>
      <c r="J54" s="132">
        <v>0</v>
      </c>
      <c r="K54" s="132">
        <v>0</v>
      </c>
      <c r="L54" s="132">
        <v>0</v>
      </c>
      <c r="M54" s="132">
        <v>0</v>
      </c>
      <c r="N54" s="15" t="str">
        <f t="shared" si="40"/>
        <v/>
      </c>
      <c r="BQ54" s="23" t="str">
        <f t="shared" si="41"/>
        <v/>
      </c>
      <c r="BR54" s="23" t="str">
        <f t="shared" si="42"/>
        <v/>
      </c>
      <c r="BS54" s="23" t="str">
        <f t="shared" si="43"/>
        <v/>
      </c>
      <c r="BT54" s="23" t="str">
        <f t="shared" si="44"/>
        <v/>
      </c>
      <c r="BZ54" s="25">
        <f t="shared" si="35"/>
        <v>0</v>
      </c>
      <c r="CA54" s="25">
        <f t="shared" si="36"/>
        <v>0</v>
      </c>
      <c r="CB54" s="25">
        <f t="shared" si="37"/>
        <v>0</v>
      </c>
      <c r="CC54" s="25">
        <f t="shared" si="38"/>
        <v>0</v>
      </c>
    </row>
    <row r="55" spans="1:82" s="15" customFormat="1" ht="10.5" x14ac:dyDescent="0.15">
      <c r="A55" s="282"/>
      <c r="B55" s="133" t="s">
        <v>80</v>
      </c>
      <c r="C55" s="16">
        <f t="shared" si="39"/>
        <v>0</v>
      </c>
      <c r="D55" s="121"/>
      <c r="E55" s="122"/>
      <c r="F55" s="122"/>
      <c r="G55" s="123"/>
      <c r="H55" s="130"/>
      <c r="I55" s="131"/>
      <c r="J55" s="132"/>
      <c r="K55" s="132"/>
      <c r="L55" s="132"/>
      <c r="M55" s="132"/>
      <c r="N55" s="15" t="str">
        <f t="shared" si="40"/>
        <v/>
      </c>
      <c r="BQ55" s="23" t="str">
        <f t="shared" si="41"/>
        <v/>
      </c>
      <c r="BR55" s="23" t="str">
        <f t="shared" si="42"/>
        <v/>
      </c>
      <c r="BS55" s="23" t="str">
        <f t="shared" si="43"/>
        <v/>
      </c>
      <c r="BT55" s="23" t="str">
        <f t="shared" si="44"/>
        <v/>
      </c>
      <c r="BZ55" s="25">
        <f t="shared" si="35"/>
        <v>0</v>
      </c>
      <c r="CA55" s="25">
        <f t="shared" si="36"/>
        <v>0</v>
      </c>
      <c r="CB55" s="25">
        <f t="shared" si="37"/>
        <v>0</v>
      </c>
      <c r="CC55" s="25">
        <f t="shared" si="38"/>
        <v>0</v>
      </c>
    </row>
    <row r="56" spans="1:82" s="15" customFormat="1" ht="10.5" x14ac:dyDescent="0.15">
      <c r="A56" s="283"/>
      <c r="B56" s="134" t="s">
        <v>81</v>
      </c>
      <c r="C56" s="34">
        <f t="shared" si="39"/>
        <v>0</v>
      </c>
      <c r="D56" s="135"/>
      <c r="E56" s="136"/>
      <c r="F56" s="136"/>
      <c r="G56" s="137"/>
      <c r="H56" s="117"/>
      <c r="I56" s="118"/>
      <c r="J56" s="119"/>
      <c r="K56" s="119"/>
      <c r="L56" s="119"/>
      <c r="M56" s="119"/>
      <c r="N56" s="15" t="str">
        <f t="shared" si="40"/>
        <v/>
      </c>
      <c r="BQ56" s="23" t="str">
        <f t="shared" si="41"/>
        <v/>
      </c>
      <c r="BR56" s="23" t="str">
        <f t="shared" si="42"/>
        <v/>
      </c>
      <c r="BS56" s="23" t="str">
        <f t="shared" si="43"/>
        <v/>
      </c>
      <c r="BT56" s="23" t="str">
        <f t="shared" si="44"/>
        <v/>
      </c>
      <c r="BZ56" s="25">
        <f t="shared" si="35"/>
        <v>0</v>
      </c>
      <c r="CA56" s="25">
        <f t="shared" si="36"/>
        <v>0</v>
      </c>
      <c r="CB56" s="25">
        <f t="shared" si="37"/>
        <v>0</v>
      </c>
      <c r="CC56" s="25">
        <f t="shared" si="38"/>
        <v>0</v>
      </c>
    </row>
    <row r="57" spans="1:82" s="15" customFormat="1" ht="10.5" x14ac:dyDescent="0.15">
      <c r="A57" s="265" t="s">
        <v>82</v>
      </c>
      <c r="B57" s="266"/>
      <c r="C57" s="129">
        <f>SUM(D57:G57)</f>
        <v>0</v>
      </c>
      <c r="D57" s="114"/>
      <c r="E57" s="115"/>
      <c r="F57" s="115"/>
      <c r="G57" s="138"/>
      <c r="H57" s="139"/>
      <c r="I57" s="140"/>
      <c r="J57" s="141"/>
      <c r="K57" s="141"/>
      <c r="L57" s="141"/>
      <c r="M57" s="141"/>
      <c r="N57" s="15" t="str">
        <f t="shared" si="40"/>
        <v/>
      </c>
      <c r="BQ57" s="23" t="str">
        <f t="shared" si="41"/>
        <v/>
      </c>
      <c r="BR57" s="23" t="str">
        <f t="shared" si="42"/>
        <v/>
      </c>
      <c r="BS57" s="23" t="str">
        <f t="shared" si="43"/>
        <v/>
      </c>
      <c r="BT57" s="23" t="str">
        <f t="shared" si="44"/>
        <v/>
      </c>
      <c r="BZ57" s="25">
        <f t="shared" si="35"/>
        <v>0</v>
      </c>
      <c r="CA57" s="25">
        <f t="shared" si="36"/>
        <v>0</v>
      </c>
      <c r="CB57" s="25">
        <f t="shared" si="37"/>
        <v>0</v>
      </c>
      <c r="CC57" s="25">
        <f t="shared" si="38"/>
        <v>0</v>
      </c>
    </row>
    <row r="58" spans="1:82" s="15" customFormat="1" ht="10.5" x14ac:dyDescent="0.15">
      <c r="A58" s="273" t="s">
        <v>83</v>
      </c>
      <c r="B58" s="271"/>
      <c r="C58" s="34">
        <f>SUM(D58:G58)</f>
        <v>36</v>
      </c>
      <c r="D58" s="135">
        <v>22</v>
      </c>
      <c r="E58" s="136">
        <v>14</v>
      </c>
      <c r="F58" s="136"/>
      <c r="G58" s="142"/>
      <c r="H58" s="126"/>
      <c r="I58" s="127"/>
      <c r="J58" s="99">
        <v>0</v>
      </c>
      <c r="K58" s="99">
        <v>0</v>
      </c>
      <c r="L58" s="99">
        <v>0</v>
      </c>
      <c r="M58" s="99">
        <v>0</v>
      </c>
      <c r="N58" s="15" t="str">
        <f t="shared" si="40"/>
        <v/>
      </c>
      <c r="BQ58" s="23" t="str">
        <f t="shared" si="41"/>
        <v/>
      </c>
      <c r="BR58" s="23" t="str">
        <f t="shared" si="42"/>
        <v/>
      </c>
      <c r="BS58" s="23" t="str">
        <f t="shared" si="43"/>
        <v/>
      </c>
      <c r="BT58" s="23" t="str">
        <f t="shared" si="44"/>
        <v/>
      </c>
      <c r="BZ58" s="25">
        <f t="shared" si="35"/>
        <v>0</v>
      </c>
      <c r="CA58" s="25">
        <f t="shared" si="36"/>
        <v>0</v>
      </c>
      <c r="CB58" s="25">
        <f t="shared" si="37"/>
        <v>0</v>
      </c>
      <c r="CC58" s="25">
        <f t="shared" si="38"/>
        <v>0</v>
      </c>
    </row>
    <row r="59" spans="1:82" s="15" customFormat="1" ht="10.5" x14ac:dyDescent="0.15">
      <c r="A59" s="277" t="s">
        <v>4</v>
      </c>
      <c r="B59" s="278"/>
      <c r="C59" s="65">
        <f>SUM(C54:C58)+C50</f>
        <v>108</v>
      </c>
      <c r="D59" s="143">
        <f t="shared" ref="D59:M59" si="45">SUM(D54:D58)+D50</f>
        <v>94</v>
      </c>
      <c r="E59" s="67">
        <f t="shared" si="45"/>
        <v>14</v>
      </c>
      <c r="F59" s="67">
        <f t="shared" si="45"/>
        <v>0</v>
      </c>
      <c r="G59" s="67">
        <f t="shared" si="45"/>
        <v>0</v>
      </c>
      <c r="H59" s="144">
        <f t="shared" si="45"/>
        <v>0</v>
      </c>
      <c r="I59" s="66">
        <f t="shared" si="45"/>
        <v>0</v>
      </c>
      <c r="J59" s="144">
        <f t="shared" si="45"/>
        <v>0</v>
      </c>
      <c r="K59" s="65">
        <f t="shared" si="45"/>
        <v>0</v>
      </c>
      <c r="L59" s="65">
        <f t="shared" si="45"/>
        <v>0</v>
      </c>
      <c r="M59" s="65">
        <f t="shared" si="45"/>
        <v>0</v>
      </c>
    </row>
    <row r="60" spans="1:82" s="145" customFormat="1" ht="10.5" x14ac:dyDescent="0.15">
      <c r="A60" s="145" t="s">
        <v>84</v>
      </c>
    </row>
    <row r="61" spans="1:82" s="5" customFormat="1" ht="11.25" x14ac:dyDescent="0.15">
      <c r="A61" s="3" t="s">
        <v>85</v>
      </c>
    </row>
    <row r="62" spans="1:82" s="5" customFormat="1" ht="11.25" customHeight="1" x14ac:dyDescent="0.15">
      <c r="A62" s="287" t="s">
        <v>86</v>
      </c>
      <c r="B62" s="289"/>
      <c r="C62" s="291" t="s">
        <v>87</v>
      </c>
      <c r="D62" s="291"/>
      <c r="E62" s="291"/>
      <c r="F62" s="291"/>
      <c r="G62" s="291"/>
      <c r="H62" s="291"/>
      <c r="I62" s="291"/>
      <c r="J62" s="291"/>
      <c r="K62" s="291"/>
      <c r="L62" s="291"/>
      <c r="M62" s="291"/>
      <c r="N62" s="291"/>
      <c r="O62" s="291"/>
      <c r="P62" s="292"/>
      <c r="Q62" s="297" t="s">
        <v>15</v>
      </c>
      <c r="R62" s="293" t="s">
        <v>16</v>
      </c>
      <c r="S62" s="293" t="s">
        <v>57</v>
      </c>
      <c r="T62" s="293" t="s">
        <v>88</v>
      </c>
      <c r="U62" s="295" t="s">
        <v>89</v>
      </c>
    </row>
    <row r="63" spans="1:82" s="15" customFormat="1" ht="21" x14ac:dyDescent="0.15">
      <c r="A63" s="288"/>
      <c r="B63" s="290"/>
      <c r="C63" s="14" t="s">
        <v>90</v>
      </c>
      <c r="D63" s="6" t="s">
        <v>4</v>
      </c>
      <c r="E63" s="41" t="s">
        <v>91</v>
      </c>
      <c r="F63" s="8" t="s">
        <v>92</v>
      </c>
      <c r="G63" s="8" t="s">
        <v>93</v>
      </c>
      <c r="H63" s="8" t="s">
        <v>94</v>
      </c>
      <c r="I63" s="8" t="s">
        <v>95</v>
      </c>
      <c r="J63" s="8" t="s">
        <v>96</v>
      </c>
      <c r="K63" s="8" t="s">
        <v>97</v>
      </c>
      <c r="L63" s="8" t="s">
        <v>98</v>
      </c>
      <c r="M63" s="8" t="s">
        <v>99</v>
      </c>
      <c r="N63" s="8" t="s">
        <v>100</v>
      </c>
      <c r="O63" s="8" t="s">
        <v>101</v>
      </c>
      <c r="P63" s="146" t="s">
        <v>102</v>
      </c>
      <c r="Q63" s="298"/>
      <c r="R63" s="294"/>
      <c r="S63" s="294"/>
      <c r="T63" s="294"/>
      <c r="U63" s="296"/>
    </row>
    <row r="64" spans="1:82" s="15" customFormat="1" ht="10.5" x14ac:dyDescent="0.15">
      <c r="A64" s="265" t="s">
        <v>103</v>
      </c>
      <c r="B64" s="266"/>
      <c r="C64" s="147"/>
      <c r="D64" s="148">
        <f t="shared" ref="D64:D69" si="46">SUM(E64:P64)</f>
        <v>0</v>
      </c>
      <c r="E64" s="114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38"/>
      <c r="Q64" s="48"/>
      <c r="R64" s="46"/>
      <c r="S64" s="46"/>
      <c r="T64" s="46"/>
      <c r="U64" s="49"/>
      <c r="V64" s="15" t="str">
        <f>BQ64&amp;BR64&amp;BS64&amp;BT64&amp;BU64</f>
        <v/>
      </c>
      <c r="BQ64" s="23" t="str">
        <f>IF(AND($D64&gt;0,Q64="")," * No olvide digitar la variable Pueblos originarios. Digite Cero si no tiene.",IF(Q64&gt;$D64," * La variable Pueblos originarios No puede ser mayor al Total.",""))</f>
        <v/>
      </c>
      <c r="BR64" s="23" t="str">
        <f>IF(AND($D64&gt;0,R64="")," * No olvide digitar la variable Migrantes. Digite Cero si no tiene.",IF(R64&gt;$D64," * La variable Migrantes No puede ser mayor al Total.",""))</f>
        <v/>
      </c>
      <c r="BS64" s="23" t="str">
        <f>IF(AND($D64&gt;0,S64="")," * No olvide digitar la variable Población en ECICEP. Digite Cero si no tiene.",IF(S64&gt;$D64," * La variable Población en ECICEP No puede ser mayor al Total.",""))</f>
        <v/>
      </c>
      <c r="BT64" s="23" t="str">
        <f>IF(AND($D64&gt;0,T64="")," * No olvide digitar la variable Población ELEAM o Institucionalizada. Digite Cero si no tiene.",IF(T64&gt;$D64," * La variable Población ELEAM o Institucionalizada No puede ser mayor al Total.",""))</f>
        <v/>
      </c>
      <c r="BU64" s="23" t="str">
        <f>IF(AND($D64&gt;0,U64="")," * No olvide digitar la variable Atención nutricional a personas con NED. Digite Cero si no tiene.",IF(U64&gt;$D64," * La variable Atención nutricional a personas con NED No puede ser mayor al Total.",""))</f>
        <v/>
      </c>
      <c r="BZ64" s="25">
        <f>IF(AND($D64&gt;0,Q64=""),1,IF(Q64&gt;$D64,1,0))</f>
        <v>0</v>
      </c>
      <c r="CA64" s="25">
        <f>IF(AND($D64&gt;0,R64=""),1,IF(R64&gt;$D64,1,0))</f>
        <v>0</v>
      </c>
      <c r="CB64" s="25">
        <f>IF(AND($D64&gt;0,S64=""),1,IF(S64&gt;$D64,1,0))</f>
        <v>0</v>
      </c>
      <c r="CC64" s="25">
        <f>IF(AND($D64&gt;0,T64=""),1,IF(T64&gt;$D64,1,0))</f>
        <v>0</v>
      </c>
      <c r="CD64" s="25">
        <f>IF(AND($D64&gt;0,U64=""),1,IF(U64&gt;$D64,1,0))</f>
        <v>0</v>
      </c>
    </row>
    <row r="65" spans="1:82" s="15" customFormat="1" ht="10.5" x14ac:dyDescent="0.15">
      <c r="A65" s="279" t="s">
        <v>104</v>
      </c>
      <c r="B65" s="280"/>
      <c r="C65" s="149"/>
      <c r="D65" s="150">
        <f t="shared" si="46"/>
        <v>0</v>
      </c>
      <c r="E65" s="135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42"/>
      <c r="Q65" s="63"/>
      <c r="R65" s="62"/>
      <c r="S65" s="62"/>
      <c r="T65" s="62"/>
      <c r="U65" s="151"/>
      <c r="V65" s="15" t="str">
        <f>BQ65&amp;BR65</f>
        <v/>
      </c>
      <c r="BQ65" s="23" t="str">
        <f>IF(AND(D65&gt;0,Q65="")," * No olvide digitar la variable Pueblos originarios. Digite Cero si no tiene.",IF(Q65&gt;D65," * La variable Pueblos originarios No puede ser mayor al Total.",""))</f>
        <v/>
      </c>
      <c r="BR65" s="23" t="str">
        <f>IF(AND(D65&gt;0,R65="")," * No olvide digitar la variable Migrantes. Digite Cero si no tiene.",IF(R65&gt;D65," * La variable Migrantes No puede ser mayor al Total.",""))</f>
        <v/>
      </c>
      <c r="BS65" s="23" t="str">
        <f t="shared" ref="BS65:BS69" si="47">IF(AND($D65&gt;0,S65="")," * No olvide digitar la variable Población en ECICEP. Digite Cero si no tiene.",IF(S65&gt;$D65," * La variable Población en ECICEP No puede ser mayor al Total.",""))</f>
        <v/>
      </c>
      <c r="BT65" s="23" t="str">
        <f t="shared" ref="BT65:BT69" si="48">IF(AND($D65&gt;0,T65="")," * No olvide digitar la variable Población ELEAM o Institucionalizada. Digite Cero si no tiene.",IF(T65&gt;$D65," * La variable Población ELEAM o Institucionalizada No puede ser mayor al Total.",""))</f>
        <v/>
      </c>
      <c r="BU65" s="23" t="str">
        <f t="shared" ref="BU65:BU69" si="49">IF(AND($D65&gt;0,U65="")," * No olvide digitar la variable Atención nutricional a personas con NED. Digite Cero si no tiene.",IF(U65&gt;$D65," * La variable Atención nutricional a personas con NED No puede ser mayor al Total.",""))</f>
        <v/>
      </c>
      <c r="BZ65" s="25">
        <f>IF(AND(D65&gt;0,Q65=""),1,IF(Q65&gt;D65,1,0))</f>
        <v>0</v>
      </c>
      <c r="CA65" s="25">
        <f>IF(AND(D65&gt;0,R65=""),1,IF(R65&gt;D65,1,0))</f>
        <v>0</v>
      </c>
      <c r="CB65" s="25">
        <f t="shared" ref="CB65:CD69" si="50">IF(AND($D65&gt;0,S65=""),1,IF(S65&gt;$D65,1,0))</f>
        <v>0</v>
      </c>
      <c r="CC65" s="25">
        <f t="shared" si="50"/>
        <v>0</v>
      </c>
      <c r="CD65" s="25">
        <f t="shared" si="50"/>
        <v>0</v>
      </c>
    </row>
    <row r="66" spans="1:82" s="15" customFormat="1" ht="10.5" x14ac:dyDescent="0.15">
      <c r="A66" s="274" t="s">
        <v>105</v>
      </c>
      <c r="B66" s="43" t="s">
        <v>106</v>
      </c>
      <c r="C66" s="147"/>
      <c r="D66" s="148">
        <f t="shared" si="46"/>
        <v>0</v>
      </c>
      <c r="E66" s="152"/>
      <c r="F66" s="153"/>
      <c r="G66" s="153"/>
      <c r="H66" s="153"/>
      <c r="I66" s="153"/>
      <c r="J66" s="153"/>
      <c r="K66" s="153"/>
      <c r="L66" s="153"/>
      <c r="M66" s="153"/>
      <c r="N66" s="153"/>
      <c r="O66" s="153"/>
      <c r="P66" s="154"/>
      <c r="Q66" s="79"/>
      <c r="R66" s="75"/>
      <c r="S66" s="75"/>
      <c r="T66" s="75"/>
      <c r="U66" s="155"/>
      <c r="V66" s="15" t="str">
        <f>BQ66&amp;BR66</f>
        <v/>
      </c>
      <c r="BQ66" s="23" t="str">
        <f>IF(AND(D66&gt;0,Q66="")," * No olvide digitar la variable Pueblos originarios. Digite Cero si no tiene.",IF(Q66&gt;D66," * La variable Pueblos originarios No puede ser mayor al Total.",""))</f>
        <v/>
      </c>
      <c r="BR66" s="23" t="str">
        <f>IF(AND(D66&gt;0,R66="")," * No olvide digitar la variable Migrantes. Digite Cero si no tiene.",IF(R66&gt;D66," * La variable Migrantes No puede ser mayor al Total.",""))</f>
        <v/>
      </c>
      <c r="BS66" s="23" t="str">
        <f t="shared" si="47"/>
        <v/>
      </c>
      <c r="BT66" s="23" t="str">
        <f t="shared" si="48"/>
        <v/>
      </c>
      <c r="BU66" s="23" t="str">
        <f t="shared" si="49"/>
        <v/>
      </c>
      <c r="BZ66" s="25">
        <f>IF(AND(D66&gt;0,Q66=""),1,IF(Q66&gt;D66,1,0))</f>
        <v>0</v>
      </c>
      <c r="CA66" s="25">
        <f>IF(AND(D66&gt;0,R66=""),1,IF(R66&gt;D66,1,0))</f>
        <v>0</v>
      </c>
      <c r="CB66" s="25">
        <f t="shared" si="50"/>
        <v>0</v>
      </c>
      <c r="CC66" s="25">
        <f t="shared" si="50"/>
        <v>0</v>
      </c>
      <c r="CD66" s="25">
        <f t="shared" si="50"/>
        <v>0</v>
      </c>
    </row>
    <row r="67" spans="1:82" s="15" customFormat="1" ht="10.5" x14ac:dyDescent="0.15">
      <c r="A67" s="275"/>
      <c r="B67" s="134" t="s">
        <v>107</v>
      </c>
      <c r="C67" s="156"/>
      <c r="D67" s="157">
        <f t="shared" si="46"/>
        <v>0</v>
      </c>
      <c r="E67" s="135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42"/>
      <c r="Q67" s="63"/>
      <c r="R67" s="62"/>
      <c r="S67" s="62"/>
      <c r="T67" s="62"/>
      <c r="U67" s="151"/>
      <c r="V67" s="15" t="str">
        <f>BQ67&amp;BR67</f>
        <v/>
      </c>
      <c r="BQ67" s="23" t="str">
        <f>IF(AND(D67&gt;0,Q67="")," * No olvide digitar la variable Pueblos originarios. Digite Cero si no tiene.",IF(Q67&gt;D67," * La variable Pueblos originarios No puede ser mayor al Total.",""))</f>
        <v/>
      </c>
      <c r="BR67" s="23" t="str">
        <f>IF(AND(D67&gt;0,R67="")," * No olvide digitar la variable Migrantes. Digite Cero si no tiene.",IF(R67&gt;D67," * La variable Migrantes No puede ser mayor al Total.",""))</f>
        <v/>
      </c>
      <c r="BS67" s="23" t="str">
        <f t="shared" si="47"/>
        <v/>
      </c>
      <c r="BT67" s="23" t="str">
        <f t="shared" si="48"/>
        <v/>
      </c>
      <c r="BU67" s="23" t="str">
        <f t="shared" si="49"/>
        <v/>
      </c>
      <c r="BZ67" s="25">
        <f>IF(AND(D67&gt;0,Q67=""),1,IF(Q67&gt;D67,1,0))</f>
        <v>0</v>
      </c>
      <c r="CA67" s="25">
        <f>IF(AND(D67&gt;0,R67=""),1,IF(R67&gt;D67,1,0))</f>
        <v>0</v>
      </c>
      <c r="CB67" s="25">
        <f t="shared" si="50"/>
        <v>0</v>
      </c>
      <c r="CC67" s="25">
        <f t="shared" si="50"/>
        <v>0</v>
      </c>
      <c r="CD67" s="25">
        <f t="shared" si="50"/>
        <v>0</v>
      </c>
    </row>
    <row r="68" spans="1:82" s="15" customFormat="1" ht="10.5" x14ac:dyDescent="0.15">
      <c r="A68" s="275"/>
      <c r="B68" s="158" t="s">
        <v>108</v>
      </c>
      <c r="C68" s="159"/>
      <c r="D68" s="160">
        <f t="shared" si="46"/>
        <v>0</v>
      </c>
      <c r="E68" s="152"/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154"/>
      <c r="Q68" s="79"/>
      <c r="R68" s="75"/>
      <c r="S68" s="75"/>
      <c r="T68" s="75"/>
      <c r="U68" s="155"/>
      <c r="V68" s="15" t="str">
        <f>BQ68&amp;BR68</f>
        <v/>
      </c>
      <c r="BQ68" s="23" t="str">
        <f>IF(AND(D68&gt;0,Q68="")," * No olvide digitar la variable Pueblos originarios. Digite Cero si no tiene.",IF(Q68&gt;D68," * La variable Pueblos originarios No puede ser mayor al Total.",""))</f>
        <v/>
      </c>
      <c r="BR68" s="23" t="str">
        <f>IF(AND(D68&gt;0,R68="")," * No olvide digitar la variable Migrantes. Digite Cero si no tiene.",IF(R68&gt;D68," * La variable Migrantes No puede ser mayor al Total.",""))</f>
        <v/>
      </c>
      <c r="BS68" s="23" t="str">
        <f t="shared" si="47"/>
        <v/>
      </c>
      <c r="BT68" s="23" t="str">
        <f t="shared" si="48"/>
        <v/>
      </c>
      <c r="BU68" s="23" t="str">
        <f t="shared" si="49"/>
        <v/>
      </c>
      <c r="BZ68" s="25">
        <f>IF(AND(D68&gt;0,Q68=""),1,IF(Q68&gt;D68,1,0))</f>
        <v>0</v>
      </c>
      <c r="CA68" s="25">
        <f>IF(AND(D68&gt;0,R68=""),1,IF(R68&gt;D68,1,0))</f>
        <v>0</v>
      </c>
      <c r="CB68" s="25">
        <f t="shared" si="50"/>
        <v>0</v>
      </c>
      <c r="CC68" s="25">
        <f t="shared" si="50"/>
        <v>0</v>
      </c>
      <c r="CD68" s="25">
        <f t="shared" si="50"/>
        <v>0</v>
      </c>
    </row>
    <row r="69" spans="1:82" s="15" customFormat="1" ht="10.5" x14ac:dyDescent="0.15">
      <c r="A69" s="276"/>
      <c r="B69" s="161" t="s">
        <v>109</v>
      </c>
      <c r="C69" s="162"/>
      <c r="D69" s="150">
        <f t="shared" si="46"/>
        <v>0</v>
      </c>
      <c r="E69" s="163"/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5"/>
      <c r="Q69" s="98"/>
      <c r="R69" s="60"/>
      <c r="S69" s="60"/>
      <c r="T69" s="60"/>
      <c r="U69" s="64"/>
      <c r="V69" s="15" t="str">
        <f>BQ69&amp;BR69</f>
        <v/>
      </c>
      <c r="BQ69" s="23" t="str">
        <f>IF(AND(D69&gt;0,Q69="")," * No olvide digitar la variable Pueblos originarios. Digite Cero si no tiene.",IF(Q69&gt;D69," * La variable Pueblos originarios No puede ser mayor al Total.",""))</f>
        <v/>
      </c>
      <c r="BR69" s="23" t="str">
        <f>IF(AND(D69&gt;0,R69="")," * No olvide digitar la variable Migrantes. Digite Cero si no tiene.",IF(R69&gt;D69," * La variable Migrantes No puede ser mayor al Total.",""))</f>
        <v/>
      </c>
      <c r="BS69" s="23" t="str">
        <f t="shared" si="47"/>
        <v/>
      </c>
      <c r="BT69" s="23" t="str">
        <f t="shared" si="48"/>
        <v/>
      </c>
      <c r="BU69" s="23" t="str">
        <f t="shared" si="49"/>
        <v/>
      </c>
      <c r="BZ69" s="25">
        <f>IF(AND(D69&gt;0,Q69=""),1,IF(Q69&gt;D69,1,0))</f>
        <v>0</v>
      </c>
      <c r="CA69" s="25">
        <f>IF(AND(D69&gt;0,R69=""),1,IF(R69&gt;D69,1,0))</f>
        <v>0</v>
      </c>
      <c r="CB69" s="25">
        <f t="shared" si="50"/>
        <v>0</v>
      </c>
      <c r="CC69" s="25">
        <f t="shared" si="50"/>
        <v>0</v>
      </c>
      <c r="CD69" s="25">
        <f t="shared" si="50"/>
        <v>0</v>
      </c>
    </row>
    <row r="70" spans="1:82" s="5" customFormat="1" ht="11.25" x14ac:dyDescent="0.15">
      <c r="A70" s="166" t="s">
        <v>110</v>
      </c>
    </row>
    <row r="71" spans="1:82" s="15" customFormat="1" ht="10.5" x14ac:dyDescent="0.15">
      <c r="A71" s="287" t="s">
        <v>111</v>
      </c>
      <c r="B71" s="289"/>
      <c r="C71" s="308" t="s">
        <v>112</v>
      </c>
      <c r="D71" s="308"/>
      <c r="E71" s="308"/>
      <c r="F71" s="308"/>
      <c r="G71" s="309"/>
      <c r="H71" s="284" t="s">
        <v>113</v>
      </c>
      <c r="I71" s="285"/>
    </row>
    <row r="72" spans="1:82" s="15" customFormat="1" ht="10.5" customHeight="1" x14ac:dyDescent="0.15">
      <c r="A72" s="306"/>
      <c r="B72" s="307"/>
      <c r="C72" s="287" t="s">
        <v>4</v>
      </c>
      <c r="D72" s="263" t="s">
        <v>114</v>
      </c>
      <c r="E72" s="264"/>
      <c r="F72" s="267"/>
      <c r="G72" s="299" t="s">
        <v>115</v>
      </c>
      <c r="H72" s="286"/>
      <c r="I72" s="285"/>
    </row>
    <row r="73" spans="1:82" s="15" customFormat="1" ht="21" x14ac:dyDescent="0.15">
      <c r="A73" s="288"/>
      <c r="B73" s="290"/>
      <c r="C73" s="288"/>
      <c r="D73" s="41" t="s">
        <v>116</v>
      </c>
      <c r="E73" s="8" t="s">
        <v>117</v>
      </c>
      <c r="F73" s="42" t="s">
        <v>102</v>
      </c>
      <c r="G73" s="300"/>
      <c r="H73" s="14" t="s">
        <v>118</v>
      </c>
      <c r="I73" s="6" t="s">
        <v>115</v>
      </c>
    </row>
    <row r="74" spans="1:82" s="15" customFormat="1" ht="10.5" x14ac:dyDescent="0.15">
      <c r="A74" s="301" t="s">
        <v>119</v>
      </c>
      <c r="B74" s="302"/>
      <c r="C74" s="113">
        <f t="shared" ref="C74:C81" si="51">SUM(D74:F74)+H74</f>
        <v>0</v>
      </c>
      <c r="D74" s="167"/>
      <c r="E74" s="168"/>
      <c r="F74" s="169"/>
      <c r="G74" s="170"/>
      <c r="H74" s="171"/>
      <c r="I74" s="172"/>
    </row>
    <row r="75" spans="1:82" s="15" customFormat="1" ht="10.5" x14ac:dyDescent="0.15">
      <c r="A75" s="303" t="s">
        <v>120</v>
      </c>
      <c r="B75" s="304"/>
      <c r="C75" s="120">
        <f t="shared" si="51"/>
        <v>0</v>
      </c>
      <c r="D75" s="173"/>
      <c r="E75" s="20"/>
      <c r="F75" s="174"/>
      <c r="G75" s="175"/>
      <c r="H75" s="176"/>
      <c r="I75" s="177"/>
    </row>
    <row r="76" spans="1:82" s="15" customFormat="1" ht="10.5" x14ac:dyDescent="0.15">
      <c r="A76" s="303" t="s">
        <v>121</v>
      </c>
      <c r="B76" s="304"/>
      <c r="C76" s="120">
        <f t="shared" si="51"/>
        <v>0</v>
      </c>
      <c r="D76" s="173"/>
      <c r="E76" s="20"/>
      <c r="F76" s="174"/>
      <c r="G76" s="175"/>
      <c r="H76" s="176"/>
      <c r="I76" s="177"/>
    </row>
    <row r="77" spans="1:82" s="15" customFormat="1" ht="10.5" x14ac:dyDescent="0.15">
      <c r="A77" s="305" t="s">
        <v>65</v>
      </c>
      <c r="B77" s="304"/>
      <c r="C77" s="120">
        <f t="shared" si="51"/>
        <v>0</v>
      </c>
      <c r="D77" s="173"/>
      <c r="E77" s="20"/>
      <c r="F77" s="174"/>
      <c r="G77" s="175"/>
      <c r="H77" s="176"/>
      <c r="I77" s="177"/>
    </row>
    <row r="78" spans="1:82" s="15" customFormat="1" ht="10.5" x14ac:dyDescent="0.15">
      <c r="A78" s="305" t="s">
        <v>66</v>
      </c>
      <c r="B78" s="304"/>
      <c r="C78" s="120">
        <f t="shared" si="51"/>
        <v>0</v>
      </c>
      <c r="D78" s="173"/>
      <c r="E78" s="20"/>
      <c r="F78" s="174"/>
      <c r="G78" s="175"/>
      <c r="H78" s="176"/>
      <c r="I78" s="177"/>
    </row>
    <row r="79" spans="1:82" s="15" customFormat="1" ht="10.5" x14ac:dyDescent="0.15">
      <c r="A79" s="303" t="s">
        <v>122</v>
      </c>
      <c r="B79" s="304"/>
      <c r="C79" s="120">
        <f t="shared" si="51"/>
        <v>0</v>
      </c>
      <c r="D79" s="173"/>
      <c r="E79" s="20"/>
      <c r="F79" s="174"/>
      <c r="G79" s="175"/>
      <c r="H79" s="176"/>
      <c r="I79" s="177"/>
    </row>
    <row r="80" spans="1:82" s="15" customFormat="1" ht="10.5" x14ac:dyDescent="0.15">
      <c r="A80" s="303" t="s">
        <v>123</v>
      </c>
      <c r="B80" s="304"/>
      <c r="C80" s="120">
        <f t="shared" si="51"/>
        <v>0</v>
      </c>
      <c r="D80" s="173"/>
      <c r="E80" s="20"/>
      <c r="F80" s="174"/>
      <c r="G80" s="175"/>
      <c r="H80" s="176"/>
      <c r="I80" s="177"/>
    </row>
    <row r="81" spans="1:78" s="15" customFormat="1" ht="10.5" x14ac:dyDescent="0.15">
      <c r="A81" s="310" t="s">
        <v>68</v>
      </c>
      <c r="B81" s="311"/>
      <c r="C81" s="178">
        <f t="shared" si="51"/>
        <v>0</v>
      </c>
      <c r="D81" s="179"/>
      <c r="E81" s="37"/>
      <c r="F81" s="180"/>
      <c r="G81" s="181"/>
      <c r="H81" s="182"/>
      <c r="I81" s="183"/>
    </row>
    <row r="82" spans="1:78" s="15" customFormat="1" ht="10.5" x14ac:dyDescent="0.15">
      <c r="A82" s="1" t="s">
        <v>124</v>
      </c>
    </row>
    <row r="83" spans="1:78" s="5" customFormat="1" ht="11.25" x14ac:dyDescent="0.15">
      <c r="A83" s="3" t="s">
        <v>125</v>
      </c>
    </row>
    <row r="84" spans="1:78" s="15" customFormat="1" ht="10.5" x14ac:dyDescent="0.15">
      <c r="A84" s="312" t="s">
        <v>126</v>
      </c>
      <c r="B84" s="312" t="s">
        <v>127</v>
      </c>
      <c r="C84" s="263" t="s">
        <v>128</v>
      </c>
      <c r="D84" s="264"/>
      <c r="E84" s="264"/>
      <c r="F84" s="264"/>
      <c r="G84" s="267"/>
    </row>
    <row r="85" spans="1:78" s="15" customFormat="1" ht="10.5" x14ac:dyDescent="0.15">
      <c r="A85" s="313"/>
      <c r="B85" s="313"/>
      <c r="C85" s="41" t="s">
        <v>129</v>
      </c>
      <c r="D85" s="11" t="s">
        <v>121</v>
      </c>
      <c r="E85" s="8" t="s">
        <v>130</v>
      </c>
      <c r="F85" s="8" t="s">
        <v>66</v>
      </c>
      <c r="G85" s="42" t="s">
        <v>122</v>
      </c>
    </row>
    <row r="86" spans="1:78" s="15" customFormat="1" ht="10.5" x14ac:dyDescent="0.15">
      <c r="A86" s="184" t="s">
        <v>131</v>
      </c>
      <c r="B86" s="185">
        <f>SUM(C86:G86)</f>
        <v>0</v>
      </c>
      <c r="C86" s="167"/>
      <c r="D86" s="186"/>
      <c r="E86" s="186"/>
      <c r="F86" s="186"/>
      <c r="G86" s="187"/>
    </row>
    <row r="87" spans="1:78" s="15" customFormat="1" ht="10.5" x14ac:dyDescent="0.15">
      <c r="A87" s="188" t="s">
        <v>80</v>
      </c>
      <c r="B87" s="189">
        <f>SUM(C87:G87)</f>
        <v>0</v>
      </c>
      <c r="C87" s="179"/>
      <c r="D87" s="190"/>
      <c r="E87" s="190"/>
      <c r="F87" s="190"/>
      <c r="G87" s="39"/>
    </row>
    <row r="88" spans="1:78" s="191" customFormat="1" ht="12" x14ac:dyDescent="0.2">
      <c r="A88" s="3" t="s">
        <v>132</v>
      </c>
    </row>
    <row r="89" spans="1:78" s="15" customFormat="1" ht="21" x14ac:dyDescent="0.15">
      <c r="A89" s="192" t="s">
        <v>133</v>
      </c>
      <c r="B89" s="193" t="s">
        <v>134</v>
      </c>
      <c r="C89" s="193" t="s">
        <v>135</v>
      </c>
    </row>
    <row r="90" spans="1:78" s="15" customFormat="1" ht="10.5" x14ac:dyDescent="0.15">
      <c r="A90" s="194" t="s">
        <v>131</v>
      </c>
      <c r="B90" s="195"/>
      <c r="C90" s="195"/>
    </row>
    <row r="91" spans="1:78" s="5" customFormat="1" ht="11.25" x14ac:dyDescent="0.15">
      <c r="A91" s="3" t="s">
        <v>136</v>
      </c>
    </row>
    <row r="92" spans="1:78" s="15" customFormat="1" ht="10.5" x14ac:dyDescent="0.15">
      <c r="A92" s="316" t="s">
        <v>137</v>
      </c>
      <c r="B92" s="316" t="s">
        <v>4</v>
      </c>
      <c r="C92" s="317" t="s">
        <v>138</v>
      </c>
      <c r="D92" s="318"/>
      <c r="E92" s="318"/>
      <c r="F92" s="318"/>
      <c r="G92" s="318"/>
      <c r="H92" s="318"/>
      <c r="I92" s="318"/>
      <c r="J92" s="318"/>
      <c r="K92" s="318"/>
      <c r="L92" s="318"/>
      <c r="M92" s="318"/>
      <c r="N92" s="318"/>
      <c r="O92" s="318"/>
      <c r="P92" s="318"/>
      <c r="Q92" s="318"/>
      <c r="R92" s="318"/>
      <c r="S92" s="318"/>
      <c r="T92" s="319" t="s">
        <v>139</v>
      </c>
      <c r="U92" s="320"/>
    </row>
    <row r="93" spans="1:78" s="15" customFormat="1" ht="10.5" x14ac:dyDescent="0.15">
      <c r="A93" s="316"/>
      <c r="B93" s="316"/>
      <c r="C93" s="323" t="s">
        <v>111</v>
      </c>
      <c r="D93" s="324"/>
      <c r="E93" s="324"/>
      <c r="F93" s="324"/>
      <c r="G93" s="324"/>
      <c r="H93" s="324"/>
      <c r="I93" s="324"/>
      <c r="J93" s="324"/>
      <c r="K93" s="324"/>
      <c r="L93" s="324"/>
      <c r="M93" s="324"/>
      <c r="N93" s="324"/>
      <c r="O93" s="324"/>
      <c r="P93" s="324"/>
      <c r="Q93" s="324"/>
      <c r="R93" s="324"/>
      <c r="S93" s="324"/>
      <c r="T93" s="321"/>
      <c r="U93" s="322"/>
    </row>
    <row r="94" spans="1:78" s="15" customFormat="1" ht="10.5" x14ac:dyDescent="0.15">
      <c r="A94" s="316"/>
      <c r="B94" s="316"/>
      <c r="C94" s="41" t="s">
        <v>129</v>
      </c>
      <c r="D94" s="8" t="s">
        <v>121</v>
      </c>
      <c r="E94" s="8" t="s">
        <v>130</v>
      </c>
      <c r="F94" s="8" t="s">
        <v>66</v>
      </c>
      <c r="G94" s="8" t="s">
        <v>122</v>
      </c>
      <c r="H94" s="8" t="s">
        <v>140</v>
      </c>
      <c r="I94" s="8" t="s">
        <v>141</v>
      </c>
      <c r="J94" s="8" t="s">
        <v>142</v>
      </c>
      <c r="K94" s="8" t="s">
        <v>143</v>
      </c>
      <c r="L94" s="8" t="s">
        <v>144</v>
      </c>
      <c r="M94" s="8" t="s">
        <v>145</v>
      </c>
      <c r="N94" s="8" t="s">
        <v>146</v>
      </c>
      <c r="O94" s="196" t="s">
        <v>147</v>
      </c>
      <c r="P94" s="8" t="s">
        <v>148</v>
      </c>
      <c r="Q94" s="8" t="s">
        <v>149</v>
      </c>
      <c r="R94" s="8" t="s">
        <v>150</v>
      </c>
      <c r="S94" s="42" t="s">
        <v>151</v>
      </c>
      <c r="T94" s="197" t="s">
        <v>152</v>
      </c>
      <c r="U94" s="198" t="s">
        <v>153</v>
      </c>
    </row>
    <row r="95" spans="1:78" s="15" customFormat="1" ht="21" x14ac:dyDescent="0.15">
      <c r="A95" s="199" t="s">
        <v>154</v>
      </c>
      <c r="B95" s="200">
        <f>SUM(C95:S95)</f>
        <v>0</v>
      </c>
      <c r="C95" s="167"/>
      <c r="D95" s="168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68"/>
      <c r="R95" s="168"/>
      <c r="S95" s="169"/>
      <c r="T95" s="167"/>
      <c r="U95" s="187"/>
      <c r="V95" s="15" t="str">
        <f>BQ95&amp;BR95</f>
        <v/>
      </c>
      <c r="BQ95" s="23" t="str">
        <f>IF((T95+U95)&lt;&gt;B95," * El total de Consultas por Sexo debe ser igual al Total de Consultas por grupo de Edad","")</f>
        <v/>
      </c>
      <c r="BZ95" s="25">
        <f t="shared" ref="BZ95:BZ109" si="52">IF((T95+U95)&lt;&gt;B95,1,0)</f>
        <v>0</v>
      </c>
    </row>
    <row r="96" spans="1:78" s="15" customFormat="1" ht="10.5" x14ac:dyDescent="0.15">
      <c r="A96" s="201" t="s">
        <v>155</v>
      </c>
      <c r="B96" s="200">
        <f t="shared" ref="B96:B109" si="53">SUM(C96:S96)</f>
        <v>0</v>
      </c>
      <c r="C96" s="173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174"/>
      <c r="T96" s="173"/>
      <c r="U96" s="22"/>
      <c r="V96" s="15" t="str">
        <f t="shared" ref="V96:V109" si="54">BQ96&amp;BR96</f>
        <v/>
      </c>
      <c r="BQ96" s="23" t="str">
        <f t="shared" ref="BQ96:BQ109" si="55">IF((T96+U96)&lt;&gt;B96," * El total de Consultas por Sexo debe ser igual al Total de Consultas por grupo de Edad","")</f>
        <v/>
      </c>
      <c r="BZ96" s="25">
        <f t="shared" si="52"/>
        <v>0</v>
      </c>
    </row>
    <row r="97" spans="1:78" s="15" customFormat="1" ht="10.5" x14ac:dyDescent="0.15">
      <c r="A97" s="201" t="s">
        <v>156</v>
      </c>
      <c r="B97" s="200">
        <f t="shared" si="53"/>
        <v>0</v>
      </c>
      <c r="C97" s="173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174"/>
      <c r="T97" s="173"/>
      <c r="U97" s="22"/>
      <c r="V97" s="15" t="str">
        <f t="shared" si="54"/>
        <v/>
      </c>
      <c r="BQ97" s="23" t="str">
        <f t="shared" si="55"/>
        <v/>
      </c>
      <c r="BZ97" s="25">
        <f t="shared" si="52"/>
        <v>0</v>
      </c>
    </row>
    <row r="98" spans="1:78" s="15" customFormat="1" ht="21" x14ac:dyDescent="0.15">
      <c r="A98" s="199" t="s">
        <v>157</v>
      </c>
      <c r="B98" s="200">
        <f t="shared" si="53"/>
        <v>0</v>
      </c>
      <c r="C98" s="173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174"/>
      <c r="T98" s="173"/>
      <c r="U98" s="22"/>
      <c r="V98" s="15" t="str">
        <f t="shared" si="54"/>
        <v/>
      </c>
      <c r="BQ98" s="23" t="str">
        <f t="shared" si="55"/>
        <v/>
      </c>
      <c r="BZ98" s="25">
        <f t="shared" si="52"/>
        <v>0</v>
      </c>
    </row>
    <row r="99" spans="1:78" s="15" customFormat="1" ht="10.5" x14ac:dyDescent="0.15">
      <c r="A99" s="201" t="s">
        <v>158</v>
      </c>
      <c r="B99" s="200">
        <f t="shared" si="53"/>
        <v>0</v>
      </c>
      <c r="C99" s="173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174"/>
      <c r="T99" s="173"/>
      <c r="U99" s="22"/>
      <c r="V99" s="15" t="str">
        <f t="shared" si="54"/>
        <v/>
      </c>
      <c r="BQ99" s="23" t="str">
        <f t="shared" si="55"/>
        <v/>
      </c>
      <c r="BZ99" s="25">
        <f t="shared" si="52"/>
        <v>0</v>
      </c>
    </row>
    <row r="100" spans="1:78" s="15" customFormat="1" ht="10.5" x14ac:dyDescent="0.15">
      <c r="A100" s="201" t="s">
        <v>159</v>
      </c>
      <c r="B100" s="200">
        <f t="shared" si="53"/>
        <v>0</v>
      </c>
      <c r="C100" s="173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174"/>
      <c r="T100" s="173"/>
      <c r="U100" s="22"/>
      <c r="V100" s="15" t="str">
        <f t="shared" si="54"/>
        <v/>
      </c>
      <c r="BQ100" s="23" t="str">
        <f t="shared" si="55"/>
        <v/>
      </c>
      <c r="BZ100" s="25">
        <f t="shared" si="52"/>
        <v>0</v>
      </c>
    </row>
    <row r="101" spans="1:78" s="15" customFormat="1" ht="10.5" x14ac:dyDescent="0.15">
      <c r="A101" s="201" t="s">
        <v>160</v>
      </c>
      <c r="B101" s="200">
        <f t="shared" si="53"/>
        <v>0</v>
      </c>
      <c r="C101" s="173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174"/>
      <c r="T101" s="173"/>
      <c r="U101" s="22"/>
      <c r="V101" s="15" t="str">
        <f t="shared" si="54"/>
        <v/>
      </c>
      <c r="BQ101" s="23" t="str">
        <f t="shared" si="55"/>
        <v/>
      </c>
      <c r="BZ101" s="25">
        <f t="shared" si="52"/>
        <v>0</v>
      </c>
    </row>
    <row r="102" spans="1:78" s="15" customFormat="1" ht="10.5" x14ac:dyDescent="0.15">
      <c r="A102" s="201" t="s">
        <v>161</v>
      </c>
      <c r="B102" s="200">
        <f t="shared" si="53"/>
        <v>0</v>
      </c>
      <c r="C102" s="173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174"/>
      <c r="T102" s="173"/>
      <c r="U102" s="22"/>
      <c r="V102" s="15" t="str">
        <f t="shared" si="54"/>
        <v/>
      </c>
      <c r="BQ102" s="23" t="str">
        <f t="shared" si="55"/>
        <v/>
      </c>
      <c r="BZ102" s="25">
        <f t="shared" si="52"/>
        <v>0</v>
      </c>
    </row>
    <row r="103" spans="1:78" s="15" customFormat="1" ht="10.5" x14ac:dyDescent="0.15">
      <c r="A103" s="201" t="s">
        <v>162</v>
      </c>
      <c r="B103" s="200">
        <f t="shared" si="53"/>
        <v>0</v>
      </c>
      <c r="C103" s="173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174"/>
      <c r="T103" s="173"/>
      <c r="U103" s="22"/>
      <c r="V103" s="15" t="str">
        <f t="shared" si="54"/>
        <v/>
      </c>
      <c r="BQ103" s="23" t="str">
        <f t="shared" si="55"/>
        <v/>
      </c>
      <c r="BZ103" s="25">
        <f t="shared" si="52"/>
        <v>0</v>
      </c>
    </row>
    <row r="104" spans="1:78" s="15" customFormat="1" ht="10.5" x14ac:dyDescent="0.15">
      <c r="A104" s="201" t="s">
        <v>163</v>
      </c>
      <c r="B104" s="200">
        <f t="shared" si="53"/>
        <v>0</v>
      </c>
      <c r="C104" s="173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174"/>
      <c r="T104" s="173"/>
      <c r="U104" s="22"/>
      <c r="V104" s="15" t="str">
        <f t="shared" si="54"/>
        <v/>
      </c>
      <c r="BQ104" s="23" t="str">
        <f t="shared" si="55"/>
        <v/>
      </c>
      <c r="BZ104" s="25">
        <f t="shared" si="52"/>
        <v>0</v>
      </c>
    </row>
    <row r="105" spans="1:78" s="15" customFormat="1" ht="10.5" x14ac:dyDescent="0.15">
      <c r="A105" s="201" t="s">
        <v>164</v>
      </c>
      <c r="B105" s="200">
        <f t="shared" si="53"/>
        <v>0</v>
      </c>
      <c r="C105" s="173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174"/>
      <c r="T105" s="173"/>
      <c r="U105" s="22"/>
      <c r="V105" s="15" t="str">
        <f t="shared" si="54"/>
        <v/>
      </c>
      <c r="BQ105" s="23" t="str">
        <f t="shared" si="55"/>
        <v/>
      </c>
      <c r="BZ105" s="25">
        <f t="shared" si="52"/>
        <v>0</v>
      </c>
    </row>
    <row r="106" spans="1:78" s="15" customFormat="1" ht="10.5" x14ac:dyDescent="0.15">
      <c r="A106" s="201" t="s">
        <v>165</v>
      </c>
      <c r="B106" s="200">
        <f t="shared" si="53"/>
        <v>0</v>
      </c>
      <c r="C106" s="173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174"/>
      <c r="T106" s="173"/>
      <c r="U106" s="22"/>
      <c r="V106" s="15" t="str">
        <f t="shared" si="54"/>
        <v/>
      </c>
      <c r="BQ106" s="23" t="str">
        <f t="shared" si="55"/>
        <v/>
      </c>
      <c r="BZ106" s="25">
        <f t="shared" si="52"/>
        <v>0</v>
      </c>
    </row>
    <row r="107" spans="1:78" s="15" customFormat="1" ht="10.5" x14ac:dyDescent="0.15">
      <c r="A107" s="201" t="s">
        <v>166</v>
      </c>
      <c r="B107" s="200">
        <f t="shared" si="53"/>
        <v>0</v>
      </c>
      <c r="C107" s="173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174"/>
      <c r="T107" s="173"/>
      <c r="U107" s="22"/>
      <c r="V107" s="15" t="str">
        <f t="shared" si="54"/>
        <v/>
      </c>
      <c r="BQ107" s="23" t="str">
        <f t="shared" si="55"/>
        <v/>
      </c>
      <c r="BZ107" s="25">
        <f t="shared" si="52"/>
        <v>0</v>
      </c>
    </row>
    <row r="108" spans="1:78" s="15" customFormat="1" ht="10.5" x14ac:dyDescent="0.15">
      <c r="A108" s="201" t="s">
        <v>167</v>
      </c>
      <c r="B108" s="200">
        <f t="shared" si="53"/>
        <v>0</v>
      </c>
      <c r="C108" s="173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174"/>
      <c r="T108" s="173"/>
      <c r="U108" s="22"/>
      <c r="V108" s="15" t="str">
        <f t="shared" si="54"/>
        <v/>
      </c>
      <c r="BQ108" s="23" t="str">
        <f t="shared" si="55"/>
        <v/>
      </c>
      <c r="BZ108" s="25">
        <f t="shared" si="52"/>
        <v>0</v>
      </c>
    </row>
    <row r="109" spans="1:78" s="15" customFormat="1" ht="10.5" x14ac:dyDescent="0.15">
      <c r="A109" s="201" t="s">
        <v>168</v>
      </c>
      <c r="B109" s="200">
        <f t="shared" si="53"/>
        <v>0</v>
      </c>
      <c r="C109" s="179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180"/>
      <c r="T109" s="179"/>
      <c r="U109" s="39"/>
      <c r="V109" s="15" t="str">
        <f t="shared" si="54"/>
        <v/>
      </c>
      <c r="BQ109" s="23" t="str">
        <f t="shared" si="55"/>
        <v/>
      </c>
      <c r="BZ109" s="25">
        <f t="shared" si="52"/>
        <v>0</v>
      </c>
    </row>
    <row r="110" spans="1:78" s="15" customFormat="1" ht="10.5" x14ac:dyDescent="0.15">
      <c r="A110" s="202" t="s">
        <v>4</v>
      </c>
      <c r="B110" s="203">
        <f>SUM(C110:S110)</f>
        <v>0</v>
      </c>
      <c r="C110" s="204">
        <f>SUM(C95:C109)</f>
        <v>0</v>
      </c>
      <c r="D110" s="205">
        <f t="shared" ref="D110:U110" si="56">SUM(D95:D109)</f>
        <v>0</v>
      </c>
      <c r="E110" s="205">
        <f t="shared" si="56"/>
        <v>0</v>
      </c>
      <c r="F110" s="205">
        <f t="shared" si="56"/>
        <v>0</v>
      </c>
      <c r="G110" s="205">
        <f t="shared" si="56"/>
        <v>0</v>
      </c>
      <c r="H110" s="206">
        <f t="shared" si="56"/>
        <v>0</v>
      </c>
      <c r="I110" s="205">
        <f t="shared" si="56"/>
        <v>0</v>
      </c>
      <c r="J110" s="205">
        <f t="shared" si="56"/>
        <v>0</v>
      </c>
      <c r="K110" s="205">
        <f t="shared" si="56"/>
        <v>0</v>
      </c>
      <c r="L110" s="205">
        <f t="shared" si="56"/>
        <v>0</v>
      </c>
      <c r="M110" s="205">
        <f t="shared" si="56"/>
        <v>0</v>
      </c>
      <c r="N110" s="205">
        <f t="shared" si="56"/>
        <v>0</v>
      </c>
      <c r="O110" s="205">
        <f t="shared" si="56"/>
        <v>0</v>
      </c>
      <c r="P110" s="205">
        <f t="shared" si="56"/>
        <v>0</v>
      </c>
      <c r="Q110" s="205">
        <f t="shared" si="56"/>
        <v>0</v>
      </c>
      <c r="R110" s="205">
        <f t="shared" si="56"/>
        <v>0</v>
      </c>
      <c r="S110" s="207">
        <f t="shared" si="56"/>
        <v>0</v>
      </c>
      <c r="T110" s="204">
        <f t="shared" si="56"/>
        <v>0</v>
      </c>
      <c r="U110" s="207">
        <f t="shared" si="56"/>
        <v>0</v>
      </c>
    </row>
    <row r="111" spans="1:78" s="5" customFormat="1" ht="11.25" x14ac:dyDescent="0.15">
      <c r="A111" s="108" t="s">
        <v>169</v>
      </c>
    </row>
    <row r="112" spans="1:78" s="15" customFormat="1" ht="10.5" x14ac:dyDescent="0.15">
      <c r="A112" s="284" t="s">
        <v>170</v>
      </c>
      <c r="B112" s="326" t="s">
        <v>171</v>
      </c>
      <c r="C112" s="329" t="s">
        <v>172</v>
      </c>
      <c r="D112" s="330"/>
      <c r="E112" s="331"/>
      <c r="F112" s="263" t="s">
        <v>173</v>
      </c>
      <c r="G112" s="264"/>
      <c r="H112" s="264"/>
      <c r="I112" s="264"/>
      <c r="J112" s="264"/>
      <c r="K112" s="264"/>
      <c r="L112" s="264"/>
      <c r="M112" s="264"/>
      <c r="N112" s="264"/>
      <c r="O112" s="264"/>
      <c r="P112" s="264"/>
      <c r="Q112" s="264"/>
      <c r="R112" s="264"/>
      <c r="S112" s="264"/>
      <c r="T112" s="208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78" s="15" customFormat="1" ht="10.5" x14ac:dyDescent="0.15">
      <c r="A113" s="325"/>
      <c r="B113" s="327"/>
      <c r="C113" s="332"/>
      <c r="D113" s="333"/>
      <c r="E113" s="334"/>
      <c r="F113" s="285" t="s">
        <v>174</v>
      </c>
      <c r="G113" s="285"/>
      <c r="H113" s="314" t="s">
        <v>175</v>
      </c>
      <c r="I113" s="315"/>
      <c r="J113" s="314" t="s">
        <v>176</v>
      </c>
      <c r="K113" s="315"/>
      <c r="L113" s="335" t="s">
        <v>177</v>
      </c>
      <c r="M113" s="336"/>
      <c r="N113" s="314" t="s">
        <v>147</v>
      </c>
      <c r="O113" s="315"/>
      <c r="P113" s="314" t="s">
        <v>178</v>
      </c>
      <c r="Q113" s="315"/>
      <c r="R113" s="314" t="s">
        <v>151</v>
      </c>
      <c r="S113" s="315"/>
    </row>
    <row r="114" spans="1:78" s="15" customFormat="1" ht="10.5" x14ac:dyDescent="0.15">
      <c r="A114" s="286"/>
      <c r="B114" s="328"/>
      <c r="C114" s="41" t="s">
        <v>179</v>
      </c>
      <c r="D114" s="11" t="s">
        <v>152</v>
      </c>
      <c r="E114" s="14" t="s">
        <v>153</v>
      </c>
      <c r="F114" s="41" t="s">
        <v>152</v>
      </c>
      <c r="G114" s="14" t="s">
        <v>153</v>
      </c>
      <c r="H114" s="41" t="s">
        <v>152</v>
      </c>
      <c r="I114" s="14" t="s">
        <v>153</v>
      </c>
      <c r="J114" s="41" t="s">
        <v>152</v>
      </c>
      <c r="K114" s="14" t="s">
        <v>153</v>
      </c>
      <c r="L114" s="41" t="s">
        <v>152</v>
      </c>
      <c r="M114" s="14" t="s">
        <v>153</v>
      </c>
      <c r="N114" s="41" t="s">
        <v>152</v>
      </c>
      <c r="O114" s="14" t="s">
        <v>153</v>
      </c>
      <c r="P114" s="41" t="s">
        <v>152</v>
      </c>
      <c r="Q114" s="14" t="s">
        <v>153</v>
      </c>
      <c r="R114" s="41" t="s">
        <v>152</v>
      </c>
      <c r="S114" s="14" t="s">
        <v>153</v>
      </c>
    </row>
    <row r="115" spans="1:78" s="15" customFormat="1" ht="10.5" x14ac:dyDescent="0.15">
      <c r="A115" s="209" t="s">
        <v>180</v>
      </c>
      <c r="B115" s="210"/>
      <c r="C115" s="211">
        <f t="shared" ref="C115:C118" si="57">SUM(D115+E115)</f>
        <v>0</v>
      </c>
      <c r="D115" s="212">
        <f>+F115+H115+J115+L115+N115+P115+R115</f>
        <v>0</v>
      </c>
      <c r="E115" s="213">
        <f>+G115+I115+K115+M115+O115+Q115+S115</f>
        <v>0</v>
      </c>
      <c r="F115" s="214"/>
      <c r="G115" s="215"/>
      <c r="H115" s="214"/>
      <c r="I115" s="215"/>
      <c r="J115" s="214"/>
      <c r="K115" s="216"/>
      <c r="L115" s="214"/>
      <c r="M115" s="216"/>
      <c r="N115" s="214"/>
      <c r="O115" s="216"/>
      <c r="P115" s="214"/>
      <c r="Q115" s="216"/>
      <c r="R115" s="214"/>
      <c r="S115" s="216"/>
    </row>
    <row r="116" spans="1:78" s="15" customFormat="1" ht="10.5" x14ac:dyDescent="0.15">
      <c r="A116" s="217" t="s">
        <v>181</v>
      </c>
      <c r="B116" s="173"/>
      <c r="C116" s="218">
        <f t="shared" si="57"/>
        <v>0</v>
      </c>
      <c r="D116" s="219">
        <f>+F116+H116+J116+L116+N116+P116+R116</f>
        <v>0</v>
      </c>
      <c r="E116" s="220">
        <f t="shared" ref="E116:E118" si="58">+G116+I116+K116+M116+O116+Q116+S116</f>
        <v>0</v>
      </c>
      <c r="F116" s="221"/>
      <c r="G116" s="222"/>
      <c r="H116" s="173"/>
      <c r="I116" s="22"/>
      <c r="J116" s="173"/>
      <c r="K116" s="174"/>
      <c r="L116" s="173"/>
      <c r="M116" s="174"/>
      <c r="N116" s="173"/>
      <c r="O116" s="174"/>
      <c r="P116" s="173"/>
      <c r="Q116" s="174"/>
      <c r="R116" s="173"/>
      <c r="S116" s="174"/>
    </row>
    <row r="117" spans="1:78" s="15" customFormat="1" ht="10.5" x14ac:dyDescent="0.15">
      <c r="A117" s="133" t="s">
        <v>182</v>
      </c>
      <c r="B117" s="132"/>
      <c r="C117" s="223">
        <f t="shared" si="57"/>
        <v>0</v>
      </c>
      <c r="D117" s="219">
        <f t="shared" ref="D117" si="59">+F117+H117+J117+L117+N117+P117+R117</f>
        <v>0</v>
      </c>
      <c r="E117" s="224">
        <f t="shared" si="58"/>
        <v>0</v>
      </c>
      <c r="F117" s="121"/>
      <c r="G117" s="225"/>
      <c r="H117" s="226"/>
      <c r="I117" s="222"/>
      <c r="J117" s="227"/>
      <c r="K117" s="132"/>
      <c r="L117" s="226"/>
      <c r="M117" s="222"/>
      <c r="N117" s="226"/>
      <c r="O117" s="222"/>
      <c r="P117" s="226"/>
      <c r="Q117" s="222"/>
      <c r="R117" s="121"/>
      <c r="S117" s="132"/>
    </row>
    <row r="118" spans="1:78" s="15" customFormat="1" ht="10.5" x14ac:dyDescent="0.15">
      <c r="A118" s="228" t="s">
        <v>183</v>
      </c>
      <c r="B118" s="229"/>
      <c r="C118" s="218">
        <f t="shared" si="57"/>
        <v>0</v>
      </c>
      <c r="D118" s="219">
        <f>+F118+H118+J118+L118+N118+P118+R118</f>
        <v>0</v>
      </c>
      <c r="E118" s="220">
        <f t="shared" si="58"/>
        <v>0</v>
      </c>
      <c r="F118" s="230"/>
      <c r="G118" s="222"/>
      <c r="H118" s="231"/>
      <c r="I118" s="225"/>
      <c r="J118" s="232"/>
      <c r="K118" s="229"/>
      <c r="L118" s="233"/>
      <c r="M118" s="222"/>
      <c r="N118" s="234"/>
      <c r="O118" s="229"/>
      <c r="P118" s="235"/>
      <c r="Q118" s="225"/>
      <c r="R118" s="235"/>
      <c r="S118" s="225"/>
    </row>
    <row r="119" spans="1:78" s="15" customFormat="1" ht="10.5" x14ac:dyDescent="0.15">
      <c r="A119" s="134" t="s">
        <v>184</v>
      </c>
      <c r="B119" s="99"/>
      <c r="C119" s="135"/>
      <c r="D119" s="253"/>
      <c r="E119" s="254"/>
      <c r="F119" s="28"/>
      <c r="G119" s="254"/>
      <c r="H119" s="255"/>
      <c r="I119" s="256"/>
      <c r="J119" s="257"/>
      <c r="K119" s="256"/>
      <c r="L119" s="257"/>
      <c r="M119" s="254"/>
      <c r="N119" s="258"/>
      <c r="O119" s="256"/>
      <c r="P119" s="257"/>
      <c r="Q119" s="259"/>
      <c r="R119" s="257"/>
      <c r="S119" s="254"/>
    </row>
    <row r="120" spans="1:78" s="15" customFormat="1" ht="10.5" x14ac:dyDescent="0.15">
      <c r="A120" s="242" t="s">
        <v>4</v>
      </c>
      <c r="B120" s="243">
        <f>SUM(B115:B119)</f>
        <v>0</v>
      </c>
      <c r="C120" s="65">
        <f>SUM(C115:C119)</f>
        <v>0</v>
      </c>
      <c r="D120" s="244">
        <f>SUM(D115:D119)</f>
        <v>0</v>
      </c>
      <c r="E120" s="68">
        <f t="shared" ref="E120:S120" si="60">SUM(E115:E119)</f>
        <v>0</v>
      </c>
      <c r="F120" s="66">
        <f t="shared" si="60"/>
        <v>0</v>
      </c>
      <c r="G120" s="68">
        <f t="shared" si="60"/>
        <v>0</v>
      </c>
      <c r="H120" s="66">
        <f t="shared" si="60"/>
        <v>0</v>
      </c>
      <c r="I120" s="68">
        <f t="shared" si="60"/>
        <v>0</v>
      </c>
      <c r="J120" s="65">
        <f t="shared" si="60"/>
        <v>0</v>
      </c>
      <c r="K120" s="245">
        <f t="shared" si="60"/>
        <v>0</v>
      </c>
      <c r="L120" s="66">
        <f t="shared" si="60"/>
        <v>0</v>
      </c>
      <c r="M120" s="68">
        <f t="shared" si="60"/>
        <v>0</v>
      </c>
      <c r="N120" s="66">
        <f t="shared" si="60"/>
        <v>0</v>
      </c>
      <c r="O120" s="68">
        <f t="shared" si="60"/>
        <v>0</v>
      </c>
      <c r="P120" s="66">
        <f t="shared" si="60"/>
        <v>0</v>
      </c>
      <c r="Q120" s="68">
        <f t="shared" si="60"/>
        <v>0</v>
      </c>
      <c r="R120" s="66">
        <f t="shared" si="60"/>
        <v>0</v>
      </c>
      <c r="S120" s="67">
        <f t="shared" si="60"/>
        <v>0</v>
      </c>
      <c r="T120" s="246"/>
    </row>
    <row r="121" spans="1:78" x14ac:dyDescent="0.25">
      <c r="BQ121"/>
      <c r="BR121"/>
      <c r="BS121"/>
      <c r="BT121"/>
      <c r="BU121"/>
      <c r="BW121"/>
      <c r="BX121"/>
      <c r="BY121"/>
      <c r="BZ121"/>
    </row>
    <row r="122" spans="1:78" x14ac:dyDescent="0.25">
      <c r="BQ122"/>
      <c r="BR122"/>
      <c r="BS122"/>
      <c r="BT122"/>
      <c r="BU122"/>
      <c r="BW122"/>
      <c r="BX122"/>
      <c r="BY122"/>
      <c r="BZ122"/>
    </row>
    <row r="123" spans="1:78" x14ac:dyDescent="0.25">
      <c r="BQ123"/>
      <c r="BR123"/>
      <c r="BS123"/>
      <c r="BT123"/>
      <c r="BU123"/>
      <c r="BW123"/>
      <c r="BX123"/>
      <c r="BY123"/>
      <c r="BZ123"/>
    </row>
    <row r="124" spans="1:78" x14ac:dyDescent="0.25">
      <c r="BQ124"/>
      <c r="BR124"/>
      <c r="BS124"/>
      <c r="BT124"/>
      <c r="BU124"/>
      <c r="BW124"/>
      <c r="BX124"/>
      <c r="BY124"/>
      <c r="BZ124"/>
    </row>
    <row r="125" spans="1:78" x14ac:dyDescent="0.25">
      <c r="BQ125"/>
      <c r="BR125"/>
      <c r="BS125"/>
      <c r="BT125"/>
      <c r="BU125"/>
      <c r="BW125"/>
      <c r="BX125"/>
      <c r="BY125"/>
      <c r="BZ125"/>
    </row>
    <row r="126" spans="1:78" x14ac:dyDescent="0.25">
      <c r="BQ126"/>
      <c r="BR126"/>
      <c r="BS126"/>
      <c r="BT126"/>
      <c r="BU126"/>
      <c r="BW126"/>
      <c r="BX126"/>
      <c r="BY126"/>
      <c r="BZ126"/>
    </row>
    <row r="127" spans="1:78" x14ac:dyDescent="0.25">
      <c r="BQ127"/>
      <c r="BR127"/>
      <c r="BS127"/>
      <c r="BT127"/>
      <c r="BU127"/>
      <c r="BW127"/>
      <c r="BX127"/>
      <c r="BY127"/>
      <c r="BZ127"/>
    </row>
    <row r="128" spans="1:78" x14ac:dyDescent="0.25">
      <c r="BQ128"/>
      <c r="BR128"/>
      <c r="BS128"/>
      <c r="BT128"/>
      <c r="BU128"/>
      <c r="BW128"/>
      <c r="BX128"/>
      <c r="BY128"/>
      <c r="BZ128"/>
    </row>
    <row r="129" spans="1:78" x14ac:dyDescent="0.25">
      <c r="BQ129"/>
      <c r="BR129"/>
      <c r="BS129"/>
      <c r="BT129"/>
      <c r="BU129"/>
      <c r="BW129"/>
      <c r="BX129"/>
      <c r="BY129"/>
      <c r="BZ129"/>
    </row>
    <row r="130" spans="1:78" x14ac:dyDescent="0.25">
      <c r="BQ130"/>
      <c r="BR130"/>
      <c r="BS130"/>
      <c r="BT130"/>
      <c r="BU130"/>
      <c r="BW130"/>
      <c r="BX130"/>
      <c r="BY130"/>
      <c r="BZ130"/>
    </row>
    <row r="131" spans="1:78" x14ac:dyDescent="0.25">
      <c r="BQ131"/>
      <c r="BR131"/>
      <c r="BS131"/>
      <c r="BT131"/>
      <c r="BU131"/>
      <c r="BW131"/>
      <c r="BX131"/>
      <c r="BY131"/>
      <c r="BZ131"/>
    </row>
    <row r="132" spans="1:78" x14ac:dyDescent="0.25">
      <c r="BQ132"/>
      <c r="BR132"/>
      <c r="BS132"/>
      <c r="BT132"/>
      <c r="BU132"/>
      <c r="BW132"/>
      <c r="BX132"/>
      <c r="BY132"/>
      <c r="BZ132"/>
    </row>
    <row r="133" spans="1:78" x14ac:dyDescent="0.25">
      <c r="BQ133"/>
      <c r="BR133"/>
      <c r="BS133"/>
      <c r="BT133"/>
      <c r="BU133"/>
      <c r="BW133"/>
      <c r="BX133"/>
      <c r="BY133"/>
      <c r="BZ133"/>
    </row>
    <row r="134" spans="1:78" x14ac:dyDescent="0.25">
      <c r="BQ134"/>
      <c r="BR134"/>
      <c r="BS134"/>
      <c r="BT134"/>
      <c r="BU134"/>
      <c r="BW134"/>
      <c r="BX134"/>
      <c r="BY134"/>
      <c r="BZ134"/>
    </row>
    <row r="135" spans="1:78" x14ac:dyDescent="0.25">
      <c r="BQ135"/>
      <c r="BR135"/>
      <c r="BS135"/>
      <c r="BT135"/>
      <c r="BU135"/>
      <c r="BW135"/>
      <c r="BX135"/>
      <c r="BY135"/>
      <c r="BZ135"/>
    </row>
    <row r="136" spans="1:78" x14ac:dyDescent="0.25">
      <c r="BQ136"/>
      <c r="BR136"/>
      <c r="BS136"/>
      <c r="BT136"/>
      <c r="BU136"/>
      <c r="BW136"/>
      <c r="BX136"/>
      <c r="BY136"/>
      <c r="BZ136"/>
    </row>
    <row r="137" spans="1:78" x14ac:dyDescent="0.25">
      <c r="BQ137"/>
      <c r="BR137"/>
      <c r="BS137"/>
      <c r="BT137"/>
      <c r="BU137"/>
      <c r="BW137"/>
      <c r="BX137"/>
      <c r="BY137"/>
      <c r="BZ137"/>
    </row>
    <row r="138" spans="1:78" x14ac:dyDescent="0.25">
      <c r="BQ138"/>
      <c r="BR138"/>
      <c r="BS138"/>
      <c r="BT138"/>
      <c r="BU138"/>
      <c r="BW138"/>
      <c r="BX138"/>
      <c r="BY138"/>
      <c r="BZ138"/>
    </row>
    <row r="139" spans="1:78" x14ac:dyDescent="0.25">
      <c r="A139" s="247" t="e">
        <f>SUM(C10:C35,D38:J47,#REF!,C50:C59,D64:D69,C74:C81,B86:B87,B90:C90,B95:B110)</f>
        <v>#REF!</v>
      </c>
      <c r="B139" s="248">
        <f>SUM(BW10:CA109)</f>
        <v>0</v>
      </c>
      <c r="BQ139"/>
      <c r="BR139"/>
      <c r="BS139"/>
      <c r="BT139"/>
      <c r="BU139"/>
      <c r="BW139"/>
      <c r="BX139"/>
      <c r="BY139"/>
      <c r="BZ139"/>
    </row>
    <row r="140" spans="1:78" x14ac:dyDescent="0.25">
      <c r="BQ140"/>
      <c r="BR140"/>
      <c r="BS140"/>
      <c r="BT140"/>
      <c r="BU140"/>
      <c r="BW140"/>
      <c r="BX140"/>
      <c r="BY140"/>
      <c r="BZ140"/>
    </row>
    <row r="141" spans="1:78" x14ac:dyDescent="0.25">
      <c r="BQ141"/>
      <c r="BR141"/>
      <c r="BS141"/>
      <c r="BT141"/>
      <c r="BU141"/>
      <c r="BW141"/>
      <c r="BX141"/>
      <c r="BY141"/>
      <c r="BZ141"/>
    </row>
    <row r="142" spans="1:78" x14ac:dyDescent="0.25">
      <c r="BQ142"/>
      <c r="BR142"/>
      <c r="BS142"/>
      <c r="BT142"/>
      <c r="BU142"/>
      <c r="BW142"/>
      <c r="BX142"/>
      <c r="BY142"/>
      <c r="BZ142"/>
    </row>
    <row r="143" spans="1:78" x14ac:dyDescent="0.25">
      <c r="BQ143"/>
      <c r="BR143"/>
      <c r="BS143"/>
      <c r="BT143"/>
      <c r="BU143"/>
      <c r="BW143"/>
      <c r="BX143"/>
      <c r="BY143"/>
      <c r="BZ143"/>
    </row>
    <row r="144" spans="1:78" x14ac:dyDescent="0.25">
      <c r="BQ144"/>
      <c r="BR144"/>
      <c r="BS144"/>
      <c r="BT144"/>
      <c r="BU144"/>
      <c r="BW144"/>
      <c r="BX144"/>
      <c r="BY144"/>
      <c r="BZ144"/>
    </row>
    <row r="145" spans="1:78" x14ac:dyDescent="0.25">
      <c r="BQ145"/>
      <c r="BR145"/>
      <c r="BS145"/>
      <c r="BT145"/>
      <c r="BU145"/>
      <c r="BW145"/>
      <c r="BX145"/>
      <c r="BY145"/>
      <c r="BZ145"/>
    </row>
    <row r="146" spans="1:78" x14ac:dyDescent="0.25">
      <c r="BQ146"/>
      <c r="BR146"/>
      <c r="BS146"/>
      <c r="BT146"/>
      <c r="BU146"/>
      <c r="BW146"/>
      <c r="BX146"/>
      <c r="BY146"/>
      <c r="BZ146"/>
    </row>
    <row r="147" spans="1:78" x14ac:dyDescent="0.25">
      <c r="BQ147"/>
      <c r="BR147"/>
      <c r="BS147"/>
      <c r="BT147"/>
      <c r="BU147"/>
      <c r="BW147"/>
      <c r="BX147"/>
      <c r="BY147"/>
      <c r="BZ147"/>
    </row>
    <row r="148" spans="1:78" x14ac:dyDescent="0.25">
      <c r="BQ148"/>
      <c r="BR148"/>
      <c r="BS148"/>
      <c r="BT148"/>
      <c r="BU148"/>
      <c r="BW148"/>
      <c r="BX148"/>
      <c r="BY148"/>
      <c r="BZ148"/>
    </row>
    <row r="149" spans="1:78" x14ac:dyDescent="0.25">
      <c r="BQ149"/>
      <c r="BR149"/>
      <c r="BS149"/>
      <c r="BT149"/>
      <c r="BU149"/>
      <c r="BW149"/>
      <c r="BX149"/>
      <c r="BY149"/>
      <c r="BZ149"/>
    </row>
    <row r="150" spans="1:78" x14ac:dyDescent="0.25">
      <c r="A150" s="249">
        <f>SUM(C10:C35,C38:J40,C42:J46,C50:C58,C64:D69,C74:C81,B86:B87,B95:B109,B90:C90,B115:C119)</f>
        <v>108</v>
      </c>
      <c r="B150" s="249">
        <f>SUM(BZ10:CG109)</f>
        <v>0</v>
      </c>
      <c r="BQ150"/>
      <c r="BR150"/>
      <c r="BS150"/>
      <c r="BT150"/>
      <c r="BU150"/>
      <c r="BW150"/>
      <c r="BX150"/>
      <c r="BY150"/>
      <c r="BZ150"/>
    </row>
    <row r="151" spans="1:78" x14ac:dyDescent="0.25">
      <c r="BQ151"/>
      <c r="BR151"/>
      <c r="BS151"/>
      <c r="BT151"/>
      <c r="BU151"/>
      <c r="BW151"/>
      <c r="BX151"/>
      <c r="BY151"/>
      <c r="BZ151"/>
    </row>
    <row r="152" spans="1:78" x14ac:dyDescent="0.25">
      <c r="BQ152"/>
      <c r="BR152"/>
      <c r="BS152"/>
      <c r="BT152"/>
      <c r="BU152"/>
      <c r="BW152"/>
      <c r="BX152"/>
      <c r="BY152"/>
      <c r="BZ152"/>
    </row>
    <row r="153" spans="1:78" x14ac:dyDescent="0.25">
      <c r="BQ153"/>
      <c r="BR153"/>
      <c r="BS153"/>
      <c r="BT153"/>
      <c r="BU153"/>
      <c r="BW153"/>
      <c r="BX153"/>
      <c r="BY153"/>
      <c r="BZ153"/>
    </row>
    <row r="154" spans="1:78" x14ac:dyDescent="0.25">
      <c r="BQ154"/>
      <c r="BR154"/>
      <c r="BS154"/>
      <c r="BT154"/>
      <c r="BU154"/>
      <c r="BW154"/>
      <c r="BX154"/>
      <c r="BY154"/>
      <c r="BZ154"/>
    </row>
    <row r="155" spans="1:78" x14ac:dyDescent="0.25">
      <c r="BQ155"/>
      <c r="BR155"/>
      <c r="BS155"/>
      <c r="BT155"/>
      <c r="BU155"/>
      <c r="BW155"/>
      <c r="BX155"/>
      <c r="BY155"/>
      <c r="BZ155"/>
    </row>
    <row r="156" spans="1:78" x14ac:dyDescent="0.25">
      <c r="BQ156"/>
      <c r="BR156"/>
      <c r="BS156"/>
      <c r="BT156"/>
      <c r="BU156"/>
      <c r="BW156"/>
      <c r="BX156"/>
      <c r="BY156"/>
      <c r="BZ156"/>
    </row>
    <row r="157" spans="1:78" x14ac:dyDescent="0.25">
      <c r="BQ157"/>
      <c r="BR157"/>
      <c r="BS157"/>
      <c r="BT157"/>
      <c r="BU157"/>
      <c r="BW157"/>
      <c r="BX157"/>
      <c r="BY157"/>
      <c r="BZ157"/>
    </row>
    <row r="158" spans="1:78" x14ac:dyDescent="0.25">
      <c r="BQ158"/>
      <c r="BR158"/>
      <c r="BS158"/>
      <c r="BT158"/>
      <c r="BU158"/>
      <c r="BW158"/>
      <c r="BX158"/>
      <c r="BY158"/>
      <c r="BZ158"/>
    </row>
    <row r="159" spans="1:78" x14ac:dyDescent="0.25">
      <c r="BQ159"/>
      <c r="BR159"/>
      <c r="BS159"/>
      <c r="BT159"/>
      <c r="BU159"/>
      <c r="BW159"/>
      <c r="BX159"/>
      <c r="BY159"/>
      <c r="BZ159"/>
    </row>
    <row r="160" spans="1:78" x14ac:dyDescent="0.25">
      <c r="BQ160"/>
      <c r="BR160"/>
      <c r="BS160"/>
      <c r="BT160"/>
      <c r="BU160"/>
      <c r="BW160"/>
      <c r="BX160"/>
      <c r="BY160"/>
      <c r="BZ160"/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</sheetData>
  <mergeCells count="86">
    <mergeCell ref="R113:S113"/>
    <mergeCell ref="A92:A94"/>
    <mergeCell ref="B92:B94"/>
    <mergeCell ref="C92:S92"/>
    <mergeCell ref="T92:U93"/>
    <mergeCell ref="C93:S93"/>
    <mergeCell ref="A112:A114"/>
    <mergeCell ref="B112:B114"/>
    <mergeCell ref="C112:E113"/>
    <mergeCell ref="F112:S112"/>
    <mergeCell ref="F113:G113"/>
    <mergeCell ref="H113:I113"/>
    <mergeCell ref="J113:K113"/>
    <mergeCell ref="L113:M113"/>
    <mergeCell ref="N113:O113"/>
    <mergeCell ref="P113:Q113"/>
    <mergeCell ref="C84:G84"/>
    <mergeCell ref="G72:G73"/>
    <mergeCell ref="A74:B74"/>
    <mergeCell ref="A75:B75"/>
    <mergeCell ref="A76:B76"/>
    <mergeCell ref="A77:B77"/>
    <mergeCell ref="A78:B78"/>
    <mergeCell ref="A71:B73"/>
    <mergeCell ref="C71:G71"/>
    <mergeCell ref="A79:B79"/>
    <mergeCell ref="A80:B80"/>
    <mergeCell ref="A81:B81"/>
    <mergeCell ref="A84:A85"/>
    <mergeCell ref="B84:B85"/>
    <mergeCell ref="T62:T63"/>
    <mergeCell ref="U62:U63"/>
    <mergeCell ref="A64:B64"/>
    <mergeCell ref="A65:B65"/>
    <mergeCell ref="A66:A69"/>
    <mergeCell ref="Q62:Q63"/>
    <mergeCell ref="R62:R63"/>
    <mergeCell ref="S62:S63"/>
    <mergeCell ref="H71:I72"/>
    <mergeCell ref="C72:C73"/>
    <mergeCell ref="D72:F72"/>
    <mergeCell ref="A59:B59"/>
    <mergeCell ref="A62:B63"/>
    <mergeCell ref="C62:P62"/>
    <mergeCell ref="A58:B58"/>
    <mergeCell ref="A38:A40"/>
    <mergeCell ref="A41:B41"/>
    <mergeCell ref="A42:A46"/>
    <mergeCell ref="A47:B47"/>
    <mergeCell ref="A49:B49"/>
    <mergeCell ref="A50:B50"/>
    <mergeCell ref="A51:B51"/>
    <mergeCell ref="A52:B52"/>
    <mergeCell ref="A53:B53"/>
    <mergeCell ref="A54:A56"/>
    <mergeCell ref="A57:B57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N36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13:B13"/>
    <mergeCell ref="A6:P6"/>
    <mergeCell ref="A9:B9"/>
    <mergeCell ref="A10:B10"/>
    <mergeCell ref="A11:B11"/>
    <mergeCell ref="A12:B12"/>
  </mergeCells>
  <dataValidations count="5">
    <dataValidation type="whole" allowBlank="1" showInputMessage="1" showErrorMessage="1" sqref="D10:S35" xr:uid="{00000000-0002-0000-0500-000000000000}">
      <formula1>0</formula1>
      <formula2>9.99999999999999E+34</formula2>
    </dataValidation>
    <dataValidation type="whole" allowBlank="1" showInputMessage="1" showErrorMessage="1" sqref="C42:N46" xr:uid="{00000000-0002-0000-0500-000001000000}">
      <formula1>0</formula1>
      <formula2>9.99999999999999E+30</formula2>
    </dataValidation>
    <dataValidation type="whole" allowBlank="1" showInputMessage="1" showErrorMessage="1" sqref="D50:M58" xr:uid="{00000000-0002-0000-0500-000002000000}">
      <formula1>0</formula1>
      <formula2>9.99999999999999E+36</formula2>
    </dataValidation>
    <dataValidation type="whole" operator="greaterThanOrEqual" allowBlank="1" showInputMessage="1" showErrorMessage="1" sqref="D74:I81 C86:G87 B90:C90 C95:U109 F115:S118 C64:C69 C47:N47 C38:N41 E64:U69 B115:B119 C119" xr:uid="{00000000-0002-0000-0500-000003000000}">
      <formula1>0</formula1>
    </dataValidation>
    <dataValidation type="whole" operator="equal" allowBlank="1" showInputMessage="1" showErrorMessage="1" sqref="D119:S119" xr:uid="{00000000-0002-0000-0500-000004000000}">
      <formula1>0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H354"/>
  <sheetViews>
    <sheetView workbookViewId="0">
      <selection activeCell="A37" sqref="A37:B37"/>
    </sheetView>
  </sheetViews>
  <sheetFormatPr baseColWidth="10" defaultColWidth="11.42578125" defaultRowHeight="15" x14ac:dyDescent="0.25"/>
  <cols>
    <col min="1" max="1" width="40.42578125" customWidth="1"/>
    <col min="2" max="2" width="32.7109375" customWidth="1"/>
    <col min="3" max="3" width="18.28515625" customWidth="1"/>
    <col min="4" max="9" width="16" customWidth="1"/>
    <col min="10" max="10" width="16.7109375" customWidth="1"/>
    <col min="11" max="11" width="15.28515625" customWidth="1"/>
    <col min="12" max="12" width="14.5703125" customWidth="1"/>
    <col min="13" max="13" width="15.140625" customWidth="1"/>
    <col min="14" max="19" width="14.7109375" customWidth="1"/>
    <col min="67" max="68" width="11.42578125" hidden="1" customWidth="1"/>
    <col min="69" max="73" width="10.7109375" style="250" hidden="1" customWidth="1"/>
    <col min="74" max="74" width="10.7109375" hidden="1" customWidth="1"/>
    <col min="75" max="78" width="10.7109375" style="251" hidden="1" customWidth="1"/>
    <col min="79" max="85" width="10.7109375" hidden="1" customWidth="1"/>
    <col min="86" max="86" width="11.42578125" hidden="1" customWidth="1"/>
    <col min="87" max="95" width="0" hidden="1" customWidth="1"/>
  </cols>
  <sheetData>
    <row r="1" spans="1:85" x14ac:dyDescent="0.25">
      <c r="A1" s="1" t="s">
        <v>0</v>
      </c>
      <c r="BQ1"/>
      <c r="BR1"/>
      <c r="BS1"/>
      <c r="BT1"/>
      <c r="BU1"/>
      <c r="BW1"/>
      <c r="BX1"/>
      <c r="BY1"/>
      <c r="BZ1"/>
    </row>
    <row r="2" spans="1:85" x14ac:dyDescent="0.25">
      <c r="A2" s="1" t="str">
        <f>CONCATENATE("COMUNA: ",[7]NOMBRE!B2, " (",[7]NOMBRE!C2,[7]NOMBRE!D2,[7]NOMBRE!E2,[7]NOMBRE!F2,[7]NOMBRE!G2,")")</f>
        <v>COMUNA: LINARES (07401)</v>
      </c>
      <c r="BQ2"/>
      <c r="BR2"/>
      <c r="BS2"/>
      <c r="BT2"/>
      <c r="BU2"/>
      <c r="BW2"/>
      <c r="BX2"/>
      <c r="BY2"/>
      <c r="BZ2"/>
    </row>
    <row r="3" spans="1:85" x14ac:dyDescent="0.25">
      <c r="A3" s="1" t="str">
        <f>CONCATENATE("ESTABLECIMIENTO/ESTRATEGIA: ", [7]NOMBRE!B3, " (",[7]NOMBRE!C3,[7]NOMBRE!D3,[7]NOMBRE!E3,[7]NOMBRE!F3,[7]NOMBRE!G3,[7]NOMBRE!H3,")")</f>
        <v>ESTABLECIMIENTO/ESTRATEGIA: HOSPITAL PRESIDENTE CARLOS IBAÑEZ DEL CAMPO (116108)</v>
      </c>
      <c r="BQ3"/>
      <c r="BR3"/>
      <c r="BS3"/>
      <c r="BT3"/>
      <c r="BU3"/>
      <c r="BW3"/>
      <c r="BX3"/>
      <c r="BY3"/>
      <c r="BZ3"/>
    </row>
    <row r="4" spans="1:85" x14ac:dyDescent="0.25">
      <c r="A4" s="1" t="str">
        <f>CONCATENATE("MES: ",[7]NOMBRE!B6, " (",[7]NOMBRE!C6,[7]NOMBRE!D6,")")</f>
        <v>MES: JUNIO (06)</v>
      </c>
      <c r="BQ4"/>
      <c r="BR4"/>
      <c r="BS4"/>
      <c r="BT4"/>
      <c r="BU4"/>
      <c r="BW4"/>
      <c r="BX4"/>
      <c r="BY4"/>
      <c r="BZ4"/>
    </row>
    <row r="5" spans="1:85" x14ac:dyDescent="0.25">
      <c r="A5" s="1" t="str">
        <f>CONCATENATE("AÑO: ",[7]NOMBRE!B7)</f>
        <v>AÑO: 2025</v>
      </c>
      <c r="BQ5"/>
      <c r="BR5"/>
      <c r="BS5"/>
      <c r="BT5"/>
      <c r="BU5"/>
      <c r="BW5"/>
      <c r="BX5"/>
      <c r="BY5"/>
      <c r="BZ5"/>
    </row>
    <row r="6" spans="1:85" x14ac:dyDescent="0.25">
      <c r="A6" s="262" t="s">
        <v>1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BQ6"/>
      <c r="BR6"/>
      <c r="BS6"/>
      <c r="BT6"/>
      <c r="BU6"/>
      <c r="BW6"/>
      <c r="BX6"/>
      <c r="BY6"/>
      <c r="BZ6"/>
    </row>
    <row r="7" spans="1:85" x14ac:dyDescent="0.25">
      <c r="S7" s="2"/>
      <c r="T7" s="2"/>
      <c r="BQ7"/>
      <c r="BR7"/>
      <c r="BS7"/>
      <c r="BT7"/>
      <c r="BU7"/>
      <c r="BW7"/>
      <c r="BX7"/>
      <c r="BY7"/>
      <c r="BZ7"/>
    </row>
    <row r="8" spans="1:85" s="5" customFormat="1" ht="11.25" x14ac:dyDescent="0.15">
      <c r="A8" s="3" t="s">
        <v>2</v>
      </c>
      <c r="B8" s="4"/>
      <c r="C8" s="4"/>
      <c r="D8" s="4"/>
      <c r="E8" s="4"/>
      <c r="F8" s="4"/>
      <c r="G8" s="3"/>
      <c r="H8" s="4"/>
      <c r="I8" s="4"/>
      <c r="J8" s="4"/>
      <c r="K8" s="4"/>
      <c r="L8" s="4"/>
      <c r="M8" s="4"/>
      <c r="N8" s="4"/>
      <c r="O8" s="4"/>
      <c r="P8" s="4"/>
      <c r="S8" s="2"/>
      <c r="T8" s="2"/>
    </row>
    <row r="9" spans="1:85" s="15" customFormat="1" ht="42" x14ac:dyDescent="0.15">
      <c r="A9" s="263" t="s">
        <v>3</v>
      </c>
      <c r="B9" s="264"/>
      <c r="C9" s="6" t="s">
        <v>4</v>
      </c>
      <c r="D9" s="7" t="s">
        <v>5</v>
      </c>
      <c r="E9" s="8" t="s">
        <v>6</v>
      </c>
      <c r="F9" s="8" t="s">
        <v>7</v>
      </c>
      <c r="G9" s="9" t="s">
        <v>8</v>
      </c>
      <c r="H9" s="10" t="s">
        <v>9</v>
      </c>
      <c r="I9" s="10" t="s">
        <v>10</v>
      </c>
      <c r="J9" s="11" t="s">
        <v>11</v>
      </c>
      <c r="K9" s="9" t="s">
        <v>12</v>
      </c>
      <c r="L9" s="12" t="s">
        <v>13</v>
      </c>
      <c r="M9" s="13" t="s">
        <v>14</v>
      </c>
      <c r="N9" s="8" t="s">
        <v>15</v>
      </c>
      <c r="O9" s="8" t="s">
        <v>16</v>
      </c>
      <c r="P9" s="8" t="s">
        <v>17</v>
      </c>
      <c r="Q9" s="8" t="s">
        <v>18</v>
      </c>
      <c r="R9" s="8" t="s">
        <v>19</v>
      </c>
      <c r="S9" s="14" t="s">
        <v>20</v>
      </c>
      <c r="T9" s="2"/>
      <c r="U9" s="2"/>
    </row>
    <row r="10" spans="1:85" s="15" customFormat="1" ht="10.5" x14ac:dyDescent="0.15">
      <c r="A10" s="265" t="s">
        <v>21</v>
      </c>
      <c r="B10" s="266"/>
      <c r="C10" s="16">
        <f>SUM(D10:G10)</f>
        <v>0</v>
      </c>
      <c r="D10" s="17"/>
      <c r="E10" s="17"/>
      <c r="F10" s="17"/>
      <c r="G10" s="17"/>
      <c r="H10" s="18"/>
      <c r="I10" s="18"/>
      <c r="J10" s="17"/>
      <c r="K10" s="17"/>
      <c r="L10" s="17"/>
      <c r="M10" s="19"/>
      <c r="N10" s="20"/>
      <c r="O10" s="20"/>
      <c r="P10" s="20"/>
      <c r="Q10" s="21"/>
      <c r="R10" s="20"/>
      <c r="S10" s="22"/>
      <c r="T10" s="15" t="str">
        <f>BQ10&amp;BS10&amp;BT10&amp;BU10&amp;BW10&amp;BX10</f>
        <v/>
      </c>
      <c r="BQ10" s="23" t="str">
        <f>IF((J10+K10+L10)&lt;&gt;C10," * La suma del N° de Primera visita + Segunda visita + Tercera o más visitas de seguimiento debe ser igual al Total.","")</f>
        <v/>
      </c>
      <c r="BR10" s="24"/>
      <c r="BS10" s="23" t="str">
        <f>IF(AND(C10&gt;0,N10="")," * No olvide digitar la variable Pueblos Originarios. Digite Cero si no tiene..",IF(N10&gt;C10," * La variable Pueblos Originarios no puede ser mayor al Total.",""))</f>
        <v/>
      </c>
      <c r="BT10" s="23" t="str">
        <f>IF(AND(C10&gt;0,O10="")," * No olvide digitar la variable Migrantes. Digite Cero si no tiene.",IF(O10&gt;C10," * La variable Migrantes no puede ser mayor al Total.",""))</f>
        <v/>
      </c>
      <c r="BU10" s="23" t="str">
        <f>IF(AND($C10&gt;0,P10="")," * No olvide digitar la variable Espacio Amigable/Adolescente. Digite Cero si no tiene.",IF(P10&gt;$C10," * La variable Espacio Amigable/Adolescente no puede ser mayor al Total.",""))</f>
        <v/>
      </c>
      <c r="BV10" s="24"/>
      <c r="BW10" s="23" t="str">
        <f>IF(AND($C10&gt;0,R10="")," * No olvide digitar la variable Niños, Niñas, Adolescentes y Jóvenes SENAME. Digite Cero si no tiene.",IF(R10&gt;$C10," * La variable Niños, Niñas, Adolescentes y Jóvenes SENAME no puede ser mayor al Total.",""))</f>
        <v/>
      </c>
      <c r="BX10" s="23" t="str">
        <f>IF(AND($C10&gt;0,S10="")," * No olvide digitar la variable Niños, niñas, Adolescentes y Jóvenes Mejor Niñez. Digite Cero si no tiene.",IF(S10&gt;$C10," * La variable Niños, niñas, Adolescentes y Jóvenes Mejor Niñez no puede ser mayor al Total.",""))</f>
        <v/>
      </c>
      <c r="BZ10" s="25">
        <f t="shared" ref="BZ10:BZ35" si="0">IF((J10+K10+L10)&lt;&gt;C10,1,0)</f>
        <v>0</v>
      </c>
      <c r="CA10" s="26"/>
      <c r="CB10" s="25">
        <f>IF(AND(C10&gt;0,N10=""),1,IF(N10&gt;C10,1,0))</f>
        <v>0</v>
      </c>
      <c r="CC10" s="25">
        <f>IF(AND(C10&gt;0,O10=""),1,IF(O10&gt;C10,1,0))</f>
        <v>0</v>
      </c>
      <c r="CD10" s="25">
        <f>IF(AND($C10&gt;0,P10=""),1,IF(P10&gt;$C10,1,0))</f>
        <v>0</v>
      </c>
      <c r="CE10" s="26"/>
      <c r="CF10" s="25">
        <f>IF(AND($C10&gt;0,R10=""),1,IF(R10&gt;$C10,1,0))</f>
        <v>0</v>
      </c>
      <c r="CG10" s="25">
        <f>IF(AND($C10&gt;0,S10=""),1,IF(S10&gt;$C10,1,0))</f>
        <v>0</v>
      </c>
    </row>
    <row r="11" spans="1:85" s="15" customFormat="1" ht="10.5" x14ac:dyDescent="0.15">
      <c r="A11" s="260" t="s">
        <v>22</v>
      </c>
      <c r="B11" s="261"/>
      <c r="C11" s="16">
        <f>SUM(D11:G11)</f>
        <v>0</v>
      </c>
      <c r="D11" s="17"/>
      <c r="E11" s="17"/>
      <c r="F11" s="17"/>
      <c r="G11" s="17"/>
      <c r="H11" s="18"/>
      <c r="I11" s="18"/>
      <c r="J11" s="17"/>
      <c r="K11" s="17"/>
      <c r="L11" s="17"/>
      <c r="M11" s="27"/>
      <c r="N11" s="20"/>
      <c r="O11" s="20"/>
      <c r="P11" s="20"/>
      <c r="Q11" s="28"/>
      <c r="R11" s="20"/>
      <c r="S11" s="22"/>
      <c r="T11" s="15" t="str">
        <f t="shared" ref="T11:T22" si="1">BQ11&amp;BS11&amp;BT11&amp;BU11&amp;BW11&amp;BX11</f>
        <v/>
      </c>
      <c r="BQ11" s="23" t="str">
        <f t="shared" ref="BQ11:BQ35" si="2">IF((J11+K11+L11)&lt;&gt;C11," * La suma del N° de Primera visita + Segunda visita + Tercera o más visitas de seguimiento debe coincidir con el Total.","")</f>
        <v/>
      </c>
      <c r="BR11" s="24"/>
      <c r="BS11" s="23" t="str">
        <f t="shared" ref="BS11:BS35" si="3">IF(AND(C11&gt;0,N11="")," * No olvide digitar la variable Pueblos Originarios. Digite Cero si no tiene..",IF(N11&gt;C11," * La variable Pueblos Originarios no puede ser mayor al Total.",""))</f>
        <v/>
      </c>
      <c r="BT11" s="23" t="str">
        <f t="shared" ref="BT11:BT35" si="4">IF(AND(C11&gt;0,O11="")," * No olvide digitar la variable Migrantes. Digite Cero si no tiene.",IF(O11&gt;C11," * La variable Migrantes no puede ser mayor al Total.",""))</f>
        <v/>
      </c>
      <c r="BU11" s="23" t="str">
        <f t="shared" ref="BU11:BU35" si="5">IF(AND($C11&gt;0,P11="")," * No olvide digitar la variable Espacio Amigable/Adolescente. Digite Cero si no tiene.",IF(P11&gt;$C11," * La variable Espacio Amigable/Adolescente no puede ser mayor al Total.",""))</f>
        <v/>
      </c>
      <c r="BV11" s="24"/>
      <c r="BW11" s="23" t="str">
        <f t="shared" ref="BW11:BW35" si="6">IF(AND($C11&gt;0,R11="")," * No olvide digitar la variable Niños, Niñas, Adolescentes y Jóvenes SENAME. Digite Cero si no tiene.",IF(R11&gt;$C11," * La variable Niños, Niñas, Adolescentes y Jóvenes SENAME no puede ser mayor al Total.",""))</f>
        <v/>
      </c>
      <c r="BX11" s="23" t="str">
        <f t="shared" ref="BX11:BX35" si="7">IF(AND($C11&gt;0,S11="")," * No olvide digitar la variable Niños, niñas, Adolescentes y Jóvenes Mejor Niñez. Digite Cero si no tiene.",IF(S11&gt;$C11," * La variable Niños, niñas, Adolescentes y Jóvenes Mejor Niñez no puede ser mayor al Total.",""))</f>
        <v/>
      </c>
      <c r="BZ11" s="25">
        <f t="shared" si="0"/>
        <v>0</v>
      </c>
      <c r="CA11" s="26"/>
      <c r="CB11" s="25">
        <f t="shared" ref="CB11:CB35" si="8">IF(AND(C11&gt;0,N11=""),1,IF(N11&gt;C11,1,0))</f>
        <v>0</v>
      </c>
      <c r="CC11" s="25">
        <f t="shared" ref="CC11:CC35" si="9">IF(AND(C11&gt;0,O11=""),1,IF(O11&gt;C11,1,0))</f>
        <v>0</v>
      </c>
      <c r="CD11" s="25">
        <f t="shared" ref="CD11:CE35" si="10">IF(AND($C11&gt;0,P11=""),1,IF(P11&gt;$C11,1,0))</f>
        <v>0</v>
      </c>
      <c r="CE11" s="26"/>
      <c r="CF11" s="25">
        <f t="shared" ref="CF11:CG35" si="11">IF(AND($C11&gt;0,R11=""),1,IF(R11&gt;$C11,1,0))</f>
        <v>0</v>
      </c>
      <c r="CG11" s="25">
        <f t="shared" si="11"/>
        <v>0</v>
      </c>
    </row>
    <row r="12" spans="1:85" s="15" customFormat="1" ht="10.5" x14ac:dyDescent="0.15">
      <c r="A12" s="260" t="s">
        <v>23</v>
      </c>
      <c r="B12" s="261"/>
      <c r="C12" s="16">
        <f t="shared" ref="C12:C30" si="12">SUM(D12:G12)</f>
        <v>0</v>
      </c>
      <c r="D12" s="17"/>
      <c r="E12" s="17"/>
      <c r="F12" s="17"/>
      <c r="G12" s="17"/>
      <c r="H12" s="18"/>
      <c r="I12" s="18"/>
      <c r="J12" s="17"/>
      <c r="K12" s="17"/>
      <c r="L12" s="17"/>
      <c r="M12" s="27"/>
      <c r="N12" s="20"/>
      <c r="O12" s="20"/>
      <c r="P12" s="20"/>
      <c r="Q12" s="28"/>
      <c r="R12" s="20"/>
      <c r="S12" s="22"/>
      <c r="T12" s="15" t="str">
        <f t="shared" si="1"/>
        <v/>
      </c>
      <c r="BQ12" s="23" t="str">
        <f t="shared" si="2"/>
        <v/>
      </c>
      <c r="BR12" s="24"/>
      <c r="BS12" s="23" t="str">
        <f t="shared" si="3"/>
        <v/>
      </c>
      <c r="BT12" s="23" t="str">
        <f t="shared" si="4"/>
        <v/>
      </c>
      <c r="BU12" s="23" t="str">
        <f t="shared" si="5"/>
        <v/>
      </c>
      <c r="BV12" s="24"/>
      <c r="BW12" s="23" t="str">
        <f t="shared" si="6"/>
        <v/>
      </c>
      <c r="BX12" s="23" t="str">
        <f t="shared" si="7"/>
        <v/>
      </c>
      <c r="BZ12" s="25">
        <f t="shared" si="0"/>
        <v>0</v>
      </c>
      <c r="CA12" s="26"/>
      <c r="CB12" s="25">
        <f t="shared" si="8"/>
        <v>0</v>
      </c>
      <c r="CC12" s="25">
        <f t="shared" si="9"/>
        <v>0</v>
      </c>
      <c r="CD12" s="25">
        <f t="shared" si="10"/>
        <v>0</v>
      </c>
      <c r="CE12" s="26"/>
      <c r="CF12" s="25">
        <f t="shared" si="11"/>
        <v>0</v>
      </c>
      <c r="CG12" s="25">
        <f t="shared" si="11"/>
        <v>0</v>
      </c>
    </row>
    <row r="13" spans="1:85" s="15" customFormat="1" ht="10.5" x14ac:dyDescent="0.15">
      <c r="A13" s="260" t="s">
        <v>24</v>
      </c>
      <c r="B13" s="261"/>
      <c r="C13" s="16">
        <f>SUM(D13:G13)</f>
        <v>0</v>
      </c>
      <c r="D13" s="17"/>
      <c r="E13" s="17"/>
      <c r="F13" s="17"/>
      <c r="G13" s="17"/>
      <c r="H13" s="18"/>
      <c r="I13" s="18"/>
      <c r="J13" s="17"/>
      <c r="K13" s="17"/>
      <c r="L13" s="17"/>
      <c r="M13" s="27"/>
      <c r="N13" s="20"/>
      <c r="O13" s="20"/>
      <c r="P13" s="20"/>
      <c r="Q13" s="28"/>
      <c r="R13" s="20"/>
      <c r="S13" s="22"/>
      <c r="T13" s="15" t="str">
        <f t="shared" si="1"/>
        <v/>
      </c>
      <c r="BQ13" s="23" t="str">
        <f t="shared" si="2"/>
        <v/>
      </c>
      <c r="BR13" s="24"/>
      <c r="BS13" s="23" t="str">
        <f t="shared" si="3"/>
        <v/>
      </c>
      <c r="BT13" s="23" t="str">
        <f t="shared" si="4"/>
        <v/>
      </c>
      <c r="BU13" s="23" t="str">
        <f t="shared" si="5"/>
        <v/>
      </c>
      <c r="BV13" s="24"/>
      <c r="BW13" s="23" t="str">
        <f t="shared" si="6"/>
        <v/>
      </c>
      <c r="BX13" s="23" t="str">
        <f t="shared" si="7"/>
        <v/>
      </c>
      <c r="BZ13" s="25">
        <f t="shared" si="0"/>
        <v>0</v>
      </c>
      <c r="CA13" s="26"/>
      <c r="CB13" s="25">
        <f t="shared" si="8"/>
        <v>0</v>
      </c>
      <c r="CC13" s="25">
        <f t="shared" si="9"/>
        <v>0</v>
      </c>
      <c r="CD13" s="25">
        <f t="shared" si="10"/>
        <v>0</v>
      </c>
      <c r="CE13" s="26"/>
      <c r="CF13" s="25">
        <f t="shared" si="11"/>
        <v>0</v>
      </c>
      <c r="CG13" s="25">
        <f t="shared" si="11"/>
        <v>0</v>
      </c>
    </row>
    <row r="14" spans="1:85" s="15" customFormat="1" ht="10.5" customHeight="1" x14ac:dyDescent="0.15">
      <c r="A14" s="260" t="s">
        <v>25</v>
      </c>
      <c r="B14" s="261"/>
      <c r="C14" s="16">
        <f t="shared" si="12"/>
        <v>0</v>
      </c>
      <c r="D14" s="17"/>
      <c r="E14" s="17"/>
      <c r="F14" s="17"/>
      <c r="G14" s="17"/>
      <c r="H14" s="18"/>
      <c r="I14" s="18"/>
      <c r="J14" s="17"/>
      <c r="K14" s="17"/>
      <c r="L14" s="17"/>
      <c r="M14" s="27"/>
      <c r="N14" s="20"/>
      <c r="O14" s="20"/>
      <c r="P14" s="20"/>
      <c r="Q14" s="28"/>
      <c r="R14" s="20"/>
      <c r="S14" s="22"/>
      <c r="T14" s="15" t="str">
        <f t="shared" si="1"/>
        <v/>
      </c>
      <c r="BQ14" s="23" t="str">
        <f t="shared" si="2"/>
        <v/>
      </c>
      <c r="BR14" s="24"/>
      <c r="BS14" s="23" t="str">
        <f t="shared" si="3"/>
        <v/>
      </c>
      <c r="BT14" s="23" t="str">
        <f t="shared" si="4"/>
        <v/>
      </c>
      <c r="BU14" s="23" t="str">
        <f t="shared" si="5"/>
        <v/>
      </c>
      <c r="BV14" s="24"/>
      <c r="BW14" s="23" t="str">
        <f t="shared" si="6"/>
        <v/>
      </c>
      <c r="BX14" s="23" t="str">
        <f t="shared" si="7"/>
        <v/>
      </c>
      <c r="BZ14" s="25">
        <f t="shared" si="0"/>
        <v>0</v>
      </c>
      <c r="CA14" s="26"/>
      <c r="CB14" s="25">
        <f t="shared" si="8"/>
        <v>0</v>
      </c>
      <c r="CC14" s="25">
        <f t="shared" si="9"/>
        <v>0</v>
      </c>
      <c r="CD14" s="25">
        <f t="shared" si="10"/>
        <v>0</v>
      </c>
      <c r="CE14" s="26"/>
      <c r="CF14" s="25">
        <f t="shared" si="11"/>
        <v>0</v>
      </c>
      <c r="CG14" s="25">
        <f t="shared" si="11"/>
        <v>0</v>
      </c>
    </row>
    <row r="15" spans="1:85" s="15" customFormat="1" ht="10.5" customHeight="1" x14ac:dyDescent="0.15">
      <c r="A15" s="260" t="s">
        <v>26</v>
      </c>
      <c r="B15" s="261"/>
      <c r="C15" s="16">
        <f t="shared" si="12"/>
        <v>0</v>
      </c>
      <c r="D15" s="17"/>
      <c r="E15" s="17"/>
      <c r="F15" s="17"/>
      <c r="G15" s="17"/>
      <c r="H15" s="18"/>
      <c r="I15" s="18"/>
      <c r="J15" s="17"/>
      <c r="K15" s="17"/>
      <c r="L15" s="17"/>
      <c r="M15" s="27"/>
      <c r="N15" s="20"/>
      <c r="O15" s="20"/>
      <c r="P15" s="20"/>
      <c r="Q15" s="28"/>
      <c r="R15" s="20"/>
      <c r="S15" s="22"/>
      <c r="T15" s="15" t="str">
        <f t="shared" si="1"/>
        <v/>
      </c>
      <c r="BQ15" s="23" t="str">
        <f t="shared" si="2"/>
        <v/>
      </c>
      <c r="BR15" s="24"/>
      <c r="BS15" s="23" t="str">
        <f t="shared" si="3"/>
        <v/>
      </c>
      <c r="BT15" s="23" t="str">
        <f t="shared" si="4"/>
        <v/>
      </c>
      <c r="BU15" s="23" t="str">
        <f t="shared" si="5"/>
        <v/>
      </c>
      <c r="BV15" s="24"/>
      <c r="BW15" s="23" t="str">
        <f t="shared" si="6"/>
        <v/>
      </c>
      <c r="BX15" s="23" t="str">
        <f t="shared" si="7"/>
        <v/>
      </c>
      <c r="BZ15" s="25">
        <f t="shared" si="0"/>
        <v>0</v>
      </c>
      <c r="CA15" s="26"/>
      <c r="CB15" s="25">
        <f t="shared" si="8"/>
        <v>0</v>
      </c>
      <c r="CC15" s="25">
        <f t="shared" si="9"/>
        <v>0</v>
      </c>
      <c r="CD15" s="25">
        <f t="shared" si="10"/>
        <v>0</v>
      </c>
      <c r="CE15" s="26"/>
      <c r="CF15" s="25">
        <f t="shared" si="11"/>
        <v>0</v>
      </c>
      <c r="CG15" s="25">
        <f t="shared" si="11"/>
        <v>0</v>
      </c>
    </row>
    <row r="16" spans="1:85" s="15" customFormat="1" ht="10.5" customHeight="1" x14ac:dyDescent="0.15">
      <c r="A16" s="260" t="s">
        <v>27</v>
      </c>
      <c r="B16" s="261"/>
      <c r="C16" s="16">
        <f t="shared" si="12"/>
        <v>0</v>
      </c>
      <c r="D16" s="17"/>
      <c r="E16" s="17"/>
      <c r="F16" s="17"/>
      <c r="G16" s="17"/>
      <c r="H16" s="18"/>
      <c r="I16" s="18"/>
      <c r="J16" s="17"/>
      <c r="K16" s="17"/>
      <c r="L16" s="17"/>
      <c r="M16" s="27"/>
      <c r="N16" s="20"/>
      <c r="O16" s="20"/>
      <c r="P16" s="20"/>
      <c r="Q16" s="28"/>
      <c r="R16" s="20"/>
      <c r="S16" s="22"/>
      <c r="T16" s="15" t="str">
        <f t="shared" si="1"/>
        <v/>
      </c>
      <c r="BQ16" s="23" t="str">
        <f t="shared" si="2"/>
        <v/>
      </c>
      <c r="BR16" s="24"/>
      <c r="BS16" s="23" t="str">
        <f t="shared" si="3"/>
        <v/>
      </c>
      <c r="BT16" s="23" t="str">
        <f t="shared" si="4"/>
        <v/>
      </c>
      <c r="BU16" s="23" t="str">
        <f t="shared" si="5"/>
        <v/>
      </c>
      <c r="BV16" s="24"/>
      <c r="BW16" s="23" t="str">
        <f t="shared" si="6"/>
        <v/>
      </c>
      <c r="BX16" s="23" t="str">
        <f t="shared" si="7"/>
        <v/>
      </c>
      <c r="BZ16" s="25">
        <f t="shared" si="0"/>
        <v>0</v>
      </c>
      <c r="CA16" s="26"/>
      <c r="CB16" s="25">
        <f t="shared" si="8"/>
        <v>0</v>
      </c>
      <c r="CC16" s="25">
        <f t="shared" si="9"/>
        <v>0</v>
      </c>
      <c r="CD16" s="25">
        <f t="shared" si="10"/>
        <v>0</v>
      </c>
      <c r="CE16" s="26"/>
      <c r="CF16" s="25">
        <f t="shared" si="11"/>
        <v>0</v>
      </c>
      <c r="CG16" s="25">
        <f t="shared" si="11"/>
        <v>0</v>
      </c>
    </row>
    <row r="17" spans="1:85" s="15" customFormat="1" ht="10.5" x14ac:dyDescent="0.15">
      <c r="A17" s="260" t="s">
        <v>28</v>
      </c>
      <c r="B17" s="261"/>
      <c r="C17" s="16">
        <f t="shared" si="12"/>
        <v>0</v>
      </c>
      <c r="D17" s="17"/>
      <c r="E17" s="17"/>
      <c r="F17" s="17"/>
      <c r="G17" s="17"/>
      <c r="H17" s="18"/>
      <c r="I17" s="18"/>
      <c r="J17" s="17"/>
      <c r="K17" s="17"/>
      <c r="L17" s="17"/>
      <c r="M17" s="27"/>
      <c r="N17" s="20"/>
      <c r="O17" s="20"/>
      <c r="P17" s="20"/>
      <c r="Q17" s="28"/>
      <c r="R17" s="20"/>
      <c r="S17" s="22"/>
      <c r="T17" s="15" t="str">
        <f t="shared" si="1"/>
        <v/>
      </c>
      <c r="BQ17" s="23" t="str">
        <f t="shared" si="2"/>
        <v/>
      </c>
      <c r="BR17" s="24"/>
      <c r="BS17" s="23" t="str">
        <f t="shared" si="3"/>
        <v/>
      </c>
      <c r="BT17" s="23" t="str">
        <f t="shared" si="4"/>
        <v/>
      </c>
      <c r="BU17" s="23" t="str">
        <f t="shared" si="5"/>
        <v/>
      </c>
      <c r="BV17" s="24"/>
      <c r="BW17" s="23" t="str">
        <f t="shared" si="6"/>
        <v/>
      </c>
      <c r="BX17" s="23" t="str">
        <f t="shared" si="7"/>
        <v/>
      </c>
      <c r="BZ17" s="25">
        <f t="shared" si="0"/>
        <v>0</v>
      </c>
      <c r="CA17" s="26"/>
      <c r="CB17" s="25">
        <f t="shared" si="8"/>
        <v>0</v>
      </c>
      <c r="CC17" s="25">
        <f t="shared" si="9"/>
        <v>0</v>
      </c>
      <c r="CD17" s="25">
        <f t="shared" si="10"/>
        <v>0</v>
      </c>
      <c r="CE17" s="26"/>
      <c r="CF17" s="25">
        <f t="shared" si="11"/>
        <v>0</v>
      </c>
      <c r="CG17" s="25">
        <f t="shared" si="11"/>
        <v>0</v>
      </c>
    </row>
    <row r="18" spans="1:85" s="15" customFormat="1" ht="10.5" customHeight="1" x14ac:dyDescent="0.15">
      <c r="A18" s="260" t="s">
        <v>29</v>
      </c>
      <c r="B18" s="261"/>
      <c r="C18" s="16">
        <f t="shared" si="12"/>
        <v>0</v>
      </c>
      <c r="D18" s="17"/>
      <c r="E18" s="17"/>
      <c r="F18" s="17"/>
      <c r="G18" s="17"/>
      <c r="H18" s="18"/>
      <c r="I18" s="18"/>
      <c r="J18" s="17"/>
      <c r="K18" s="17"/>
      <c r="L18" s="17"/>
      <c r="M18" s="29"/>
      <c r="N18" s="20"/>
      <c r="O18" s="20"/>
      <c r="P18" s="20"/>
      <c r="Q18" s="28"/>
      <c r="R18" s="20"/>
      <c r="S18" s="22"/>
      <c r="T18" s="15" t="str">
        <f>BQ18&amp;BR18&amp;BS18&amp;BT18&amp;BU18&amp;BW18&amp;BX18</f>
        <v/>
      </c>
      <c r="BQ18" s="23" t="str">
        <f t="shared" si="2"/>
        <v/>
      </c>
      <c r="BR18" s="23" t="str">
        <f>IF(AND(C18&gt;0,M18="")," * No olvide digitar la variable Programa de Acompañamiento Psicosocial en APS. Si no tiene digite Cero.",IF(M18&gt;C18," * La variable Programa de Acompañamiento Psicosocial en APS no puede ser mayor al Total.",""))</f>
        <v/>
      </c>
      <c r="BS18" s="23" t="str">
        <f t="shared" si="3"/>
        <v/>
      </c>
      <c r="BT18" s="23" t="str">
        <f t="shared" si="4"/>
        <v/>
      </c>
      <c r="BU18" s="23" t="str">
        <f t="shared" si="5"/>
        <v/>
      </c>
      <c r="BV18" s="24"/>
      <c r="BW18" s="23" t="str">
        <f t="shared" si="6"/>
        <v/>
      </c>
      <c r="BX18" s="23" t="str">
        <f t="shared" si="7"/>
        <v/>
      </c>
      <c r="BZ18" s="25">
        <f t="shared" si="0"/>
        <v>0</v>
      </c>
      <c r="CA18" s="25">
        <f>IF(AND(C18&gt;0,M18=""),1,IF(M18&gt;C18,1,0))</f>
        <v>0</v>
      </c>
      <c r="CB18" s="25">
        <f t="shared" si="8"/>
        <v>0</v>
      </c>
      <c r="CC18" s="25">
        <f t="shared" si="9"/>
        <v>0</v>
      </c>
      <c r="CD18" s="25">
        <f t="shared" si="10"/>
        <v>0</v>
      </c>
      <c r="CE18" s="26"/>
      <c r="CF18" s="25">
        <f t="shared" si="11"/>
        <v>0</v>
      </c>
      <c r="CG18" s="25">
        <f t="shared" si="11"/>
        <v>0</v>
      </c>
    </row>
    <row r="19" spans="1:85" s="15" customFormat="1" ht="10.5" customHeight="1" x14ac:dyDescent="0.15">
      <c r="A19" s="260" t="s">
        <v>30</v>
      </c>
      <c r="B19" s="261"/>
      <c r="C19" s="16">
        <f t="shared" si="12"/>
        <v>0</v>
      </c>
      <c r="D19" s="17"/>
      <c r="E19" s="17"/>
      <c r="F19" s="17"/>
      <c r="G19" s="17"/>
      <c r="H19" s="18"/>
      <c r="I19" s="18"/>
      <c r="J19" s="17"/>
      <c r="K19" s="17"/>
      <c r="L19" s="17"/>
      <c r="M19" s="29"/>
      <c r="N19" s="20"/>
      <c r="O19" s="20"/>
      <c r="P19" s="20"/>
      <c r="Q19" s="28"/>
      <c r="R19" s="20"/>
      <c r="S19" s="22"/>
      <c r="T19" s="15" t="str">
        <f t="shared" ref="T19:T20" si="13">BQ19&amp;BR19&amp;BS19&amp;BT19&amp;BU19&amp;BW19&amp;BX19</f>
        <v/>
      </c>
      <c r="BQ19" s="23" t="str">
        <f t="shared" si="2"/>
        <v/>
      </c>
      <c r="BR19" s="23" t="str">
        <f>IF(AND(C19&gt;0,M19="")," * No olvide digitar la variable Programa de Acompañamiento Psicosocial en APS. Si no tiene digite Cero.",IF(M19&gt;C19," * La variable Programa de Acompañamiento Psicosocial en APS no puede ser mayor al Total.",""))</f>
        <v/>
      </c>
      <c r="BS19" s="23" t="str">
        <f t="shared" si="3"/>
        <v/>
      </c>
      <c r="BT19" s="23" t="str">
        <f t="shared" si="4"/>
        <v/>
      </c>
      <c r="BU19" s="23" t="str">
        <f t="shared" si="5"/>
        <v/>
      </c>
      <c r="BV19" s="24"/>
      <c r="BW19" s="23" t="str">
        <f t="shared" si="6"/>
        <v/>
      </c>
      <c r="BX19" s="23" t="str">
        <f t="shared" si="7"/>
        <v/>
      </c>
      <c r="BZ19" s="25">
        <f t="shared" si="0"/>
        <v>0</v>
      </c>
      <c r="CA19" s="25">
        <f>IF(AND(C19&gt;0,M19=""),1,IF(M19&gt;C19,1,0))</f>
        <v>0</v>
      </c>
      <c r="CB19" s="25">
        <f t="shared" si="8"/>
        <v>0</v>
      </c>
      <c r="CC19" s="25">
        <f t="shared" si="9"/>
        <v>0</v>
      </c>
      <c r="CD19" s="25">
        <f t="shared" si="10"/>
        <v>0</v>
      </c>
      <c r="CE19" s="26"/>
      <c r="CF19" s="25">
        <f t="shared" si="11"/>
        <v>0</v>
      </c>
      <c r="CG19" s="25">
        <f t="shared" si="11"/>
        <v>0</v>
      </c>
    </row>
    <row r="20" spans="1:85" s="15" customFormat="1" ht="10.5" customHeight="1" x14ac:dyDescent="0.15">
      <c r="A20" s="260" t="s">
        <v>31</v>
      </c>
      <c r="B20" s="261"/>
      <c r="C20" s="16">
        <f t="shared" si="12"/>
        <v>0</v>
      </c>
      <c r="D20" s="17"/>
      <c r="E20" s="17"/>
      <c r="F20" s="17"/>
      <c r="G20" s="17"/>
      <c r="H20" s="18"/>
      <c r="I20" s="18"/>
      <c r="J20" s="17"/>
      <c r="K20" s="17"/>
      <c r="L20" s="17"/>
      <c r="M20" s="29"/>
      <c r="N20" s="20"/>
      <c r="O20" s="20"/>
      <c r="P20" s="20"/>
      <c r="Q20" s="28"/>
      <c r="R20" s="20"/>
      <c r="S20" s="22"/>
      <c r="T20" s="15" t="str">
        <f t="shared" si="13"/>
        <v/>
      </c>
      <c r="BQ20" s="23" t="str">
        <f t="shared" si="2"/>
        <v/>
      </c>
      <c r="BR20" s="23" t="str">
        <f>IF(AND(C20&gt;0,M20="")," * No olvide digitar la variable Programa de Acompañamiento Psicosocial en APS. Si no tiene digite Cero.",IF(M20&gt;C20," * La variable Programa de Acompañamiento Psicosocial en APS no puede ser mayor al Total.",""))</f>
        <v/>
      </c>
      <c r="BS20" s="23" t="str">
        <f t="shared" si="3"/>
        <v/>
      </c>
      <c r="BT20" s="23" t="str">
        <f t="shared" si="4"/>
        <v/>
      </c>
      <c r="BU20" s="23" t="str">
        <f t="shared" si="5"/>
        <v/>
      </c>
      <c r="BV20" s="24"/>
      <c r="BW20" s="23" t="str">
        <f t="shared" si="6"/>
        <v/>
      </c>
      <c r="BX20" s="23" t="str">
        <f t="shared" si="7"/>
        <v/>
      </c>
      <c r="BZ20" s="25">
        <f t="shared" si="0"/>
        <v>0</v>
      </c>
      <c r="CA20" s="25">
        <f>IF(AND(C20&gt;0,M20=""),1,IF(M20&gt;C20,1,0))</f>
        <v>0</v>
      </c>
      <c r="CB20" s="25">
        <f t="shared" si="8"/>
        <v>0</v>
      </c>
      <c r="CC20" s="25">
        <f t="shared" si="9"/>
        <v>0</v>
      </c>
      <c r="CD20" s="25">
        <f t="shared" si="10"/>
        <v>0</v>
      </c>
      <c r="CE20" s="26"/>
      <c r="CF20" s="25">
        <f t="shared" si="11"/>
        <v>0</v>
      </c>
      <c r="CG20" s="25">
        <f t="shared" si="11"/>
        <v>0</v>
      </c>
    </row>
    <row r="21" spans="1:85" s="15" customFormat="1" ht="10.5" customHeight="1" x14ac:dyDescent="0.15">
      <c r="A21" s="260" t="s">
        <v>32</v>
      </c>
      <c r="B21" s="261"/>
      <c r="C21" s="16">
        <f t="shared" si="12"/>
        <v>0</v>
      </c>
      <c r="D21" s="17"/>
      <c r="E21" s="17"/>
      <c r="F21" s="17"/>
      <c r="G21" s="17"/>
      <c r="H21" s="18"/>
      <c r="I21" s="18"/>
      <c r="J21" s="17"/>
      <c r="K21" s="17"/>
      <c r="L21" s="17"/>
      <c r="M21" s="27"/>
      <c r="N21" s="20"/>
      <c r="O21" s="20"/>
      <c r="P21" s="20"/>
      <c r="Q21" s="28"/>
      <c r="R21" s="20"/>
      <c r="S21" s="22"/>
      <c r="T21" s="15" t="str">
        <f t="shared" si="1"/>
        <v/>
      </c>
      <c r="BQ21" s="23" t="str">
        <f t="shared" si="2"/>
        <v/>
      </c>
      <c r="BR21" s="24"/>
      <c r="BS21" s="23" t="str">
        <f t="shared" si="3"/>
        <v/>
      </c>
      <c r="BT21" s="23" t="str">
        <f t="shared" si="4"/>
        <v/>
      </c>
      <c r="BU21" s="23" t="str">
        <f t="shared" si="5"/>
        <v/>
      </c>
      <c r="BV21" s="24"/>
      <c r="BW21" s="23" t="str">
        <f t="shared" si="6"/>
        <v/>
      </c>
      <c r="BX21" s="23" t="str">
        <f t="shared" si="7"/>
        <v/>
      </c>
      <c r="BZ21" s="25">
        <f t="shared" si="0"/>
        <v>0</v>
      </c>
      <c r="CA21" s="26"/>
      <c r="CB21" s="25">
        <f t="shared" si="8"/>
        <v>0</v>
      </c>
      <c r="CC21" s="25">
        <f t="shared" si="9"/>
        <v>0</v>
      </c>
      <c r="CD21" s="25">
        <f t="shared" si="10"/>
        <v>0</v>
      </c>
      <c r="CE21" s="26"/>
      <c r="CF21" s="25">
        <f t="shared" si="11"/>
        <v>0</v>
      </c>
      <c r="CG21" s="25">
        <f t="shared" si="11"/>
        <v>0</v>
      </c>
    </row>
    <row r="22" spans="1:85" s="15" customFormat="1" ht="10.5" x14ac:dyDescent="0.15">
      <c r="A22" s="260" t="s">
        <v>33</v>
      </c>
      <c r="B22" s="261"/>
      <c r="C22" s="16">
        <f t="shared" si="12"/>
        <v>0</v>
      </c>
      <c r="D22" s="17"/>
      <c r="E22" s="17"/>
      <c r="F22" s="17"/>
      <c r="G22" s="17"/>
      <c r="H22" s="18"/>
      <c r="I22" s="18"/>
      <c r="J22" s="17"/>
      <c r="K22" s="17"/>
      <c r="L22" s="17"/>
      <c r="M22" s="27"/>
      <c r="N22" s="20"/>
      <c r="O22" s="20"/>
      <c r="P22" s="20"/>
      <c r="Q22" s="28"/>
      <c r="R22" s="20"/>
      <c r="S22" s="22"/>
      <c r="T22" s="15" t="str">
        <f t="shared" si="1"/>
        <v/>
      </c>
      <c r="BQ22" s="23" t="str">
        <f t="shared" si="2"/>
        <v/>
      </c>
      <c r="BR22" s="24"/>
      <c r="BS22" s="23" t="str">
        <f t="shared" si="3"/>
        <v/>
      </c>
      <c r="BT22" s="23" t="str">
        <f t="shared" si="4"/>
        <v/>
      </c>
      <c r="BU22" s="23" t="str">
        <f t="shared" si="5"/>
        <v/>
      </c>
      <c r="BV22" s="24"/>
      <c r="BW22" s="23" t="str">
        <f t="shared" si="6"/>
        <v/>
      </c>
      <c r="BX22" s="23" t="str">
        <f t="shared" si="7"/>
        <v/>
      </c>
      <c r="BZ22" s="25">
        <f t="shared" si="0"/>
        <v>0</v>
      </c>
      <c r="CA22" s="26"/>
      <c r="CB22" s="25">
        <f t="shared" si="8"/>
        <v>0</v>
      </c>
      <c r="CC22" s="25">
        <f t="shared" si="9"/>
        <v>0</v>
      </c>
      <c r="CD22" s="25">
        <f t="shared" si="10"/>
        <v>0</v>
      </c>
      <c r="CE22" s="26"/>
      <c r="CF22" s="25">
        <f t="shared" si="11"/>
        <v>0</v>
      </c>
      <c r="CG22" s="25">
        <f t="shared" si="11"/>
        <v>0</v>
      </c>
    </row>
    <row r="23" spans="1:85" s="15" customFormat="1" ht="10.5" x14ac:dyDescent="0.15">
      <c r="A23" s="260" t="s">
        <v>34</v>
      </c>
      <c r="B23" s="261"/>
      <c r="C23" s="16">
        <f>SUM(D23:G23)</f>
        <v>0</v>
      </c>
      <c r="D23" s="17"/>
      <c r="E23" s="17"/>
      <c r="F23" s="17"/>
      <c r="G23" s="17"/>
      <c r="H23" s="18"/>
      <c r="I23" s="18"/>
      <c r="J23" s="17"/>
      <c r="K23" s="17"/>
      <c r="L23" s="17"/>
      <c r="M23" s="29"/>
      <c r="N23" s="20"/>
      <c r="O23" s="20"/>
      <c r="P23" s="20"/>
      <c r="Q23" s="20"/>
      <c r="R23" s="20"/>
      <c r="S23" s="22"/>
      <c r="T23" s="15" t="str">
        <f>BQ23&amp;BR23&amp;BS23&amp;BT23&amp;BU23&amp;BV23&amp;BW23&amp;BX23</f>
        <v/>
      </c>
      <c r="BQ23" s="23" t="str">
        <f t="shared" si="2"/>
        <v/>
      </c>
      <c r="BR23" s="23" t="str">
        <f>IF(AND(C23&gt;0,M23="")," * No olvide digitar la variable Programa de Acompañamiento Psicosocial en APS. Si no tiene digite Cero.",IF(M23&gt;C23," * La variable Programa de Acompañamiento Psicosocial en APS no puede ser mayor al Total.",""))</f>
        <v/>
      </c>
      <c r="BS23" s="23" t="str">
        <f t="shared" si="3"/>
        <v/>
      </c>
      <c r="BT23" s="23" t="str">
        <f t="shared" si="4"/>
        <v/>
      </c>
      <c r="BU23" s="23" t="str">
        <f t="shared" si="5"/>
        <v/>
      </c>
      <c r="BV23" s="23" t="str">
        <f>IF(AND($C23&gt;0,Q23="")," * No olvide digitar la variable Gestante con 3 o más riesgos. Digite Cero si no tiene.",IF(Q23&gt;$C23," * La variable Gestante con 3 o más riesgos no puede ser mayor al Total.",""))</f>
        <v/>
      </c>
      <c r="BW23" s="23" t="str">
        <f t="shared" si="6"/>
        <v/>
      </c>
      <c r="BX23" s="23" t="str">
        <f t="shared" si="7"/>
        <v/>
      </c>
      <c r="BZ23" s="25">
        <f t="shared" si="0"/>
        <v>0</v>
      </c>
      <c r="CA23" s="25">
        <f>IF(AND(C23&gt;0,M23=""),1,IF(M23&gt;C23,1,0))</f>
        <v>0</v>
      </c>
      <c r="CB23" s="25">
        <f t="shared" si="8"/>
        <v>0</v>
      </c>
      <c r="CC23" s="25">
        <f t="shared" si="9"/>
        <v>0</v>
      </c>
      <c r="CD23" s="25">
        <f t="shared" si="10"/>
        <v>0</v>
      </c>
      <c r="CE23" s="25">
        <f>IF(AND($C23&gt;0,Q23=""),1,IF(Q23&gt;$C23,1,0))</f>
        <v>0</v>
      </c>
      <c r="CF23" s="25">
        <f t="shared" si="11"/>
        <v>0</v>
      </c>
      <c r="CG23" s="25">
        <f t="shared" si="11"/>
        <v>0</v>
      </c>
    </row>
    <row r="24" spans="1:85" s="15" customFormat="1" ht="10.5" customHeight="1" x14ac:dyDescent="0.15">
      <c r="A24" s="260" t="s">
        <v>35</v>
      </c>
      <c r="B24" s="261"/>
      <c r="C24" s="16">
        <f t="shared" si="12"/>
        <v>0</v>
      </c>
      <c r="D24" s="17"/>
      <c r="E24" s="17"/>
      <c r="F24" s="17"/>
      <c r="G24" s="17"/>
      <c r="H24" s="18"/>
      <c r="I24" s="18"/>
      <c r="J24" s="17"/>
      <c r="K24" s="17"/>
      <c r="L24" s="17"/>
      <c r="M24" s="29"/>
      <c r="N24" s="20"/>
      <c r="O24" s="20"/>
      <c r="P24" s="20"/>
      <c r="Q24" s="20"/>
      <c r="R24" s="20"/>
      <c r="S24" s="22"/>
      <c r="T24" s="15" t="str">
        <f t="shared" ref="T24:T25" si="14">BQ24&amp;BR24&amp;BS24&amp;BT24&amp;BU24&amp;BV24&amp;BW24&amp;BX24</f>
        <v/>
      </c>
      <c r="BQ24" s="23" t="str">
        <f t="shared" si="2"/>
        <v/>
      </c>
      <c r="BR24" s="23" t="str">
        <f>IF(AND(C24&gt;0,M24="")," * No olvide digitar la variable Programa de Acompañamiento Psicosocial en APS. Si no tiene digite Cero.",IF(M24&gt;C24," * La variable Programa de Acompañamiento Psicosocial en APS no puede ser mayor al Total.",""))</f>
        <v/>
      </c>
      <c r="BS24" s="23" t="str">
        <f t="shared" si="3"/>
        <v/>
      </c>
      <c r="BT24" s="23" t="str">
        <f t="shared" si="4"/>
        <v/>
      </c>
      <c r="BU24" s="23" t="str">
        <f t="shared" si="5"/>
        <v/>
      </c>
      <c r="BV24" s="23" t="str">
        <f t="shared" ref="BV24:BV25" si="15">IF(AND($C24&gt;0,Q24="")," * No olvide digitar la variable Gestante con 3 o más riesgos. Digite Cero si no tiene.",IF(Q24&gt;$C24," * La variable Gestante con 3 o más riesgos no puede ser mayor al Total.",""))</f>
        <v/>
      </c>
      <c r="BW24" s="23" t="str">
        <f t="shared" si="6"/>
        <v/>
      </c>
      <c r="BX24" s="23" t="str">
        <f t="shared" si="7"/>
        <v/>
      </c>
      <c r="BZ24" s="25">
        <f t="shared" si="0"/>
        <v>0</v>
      </c>
      <c r="CA24" s="25">
        <f>IF(AND(C24&gt;0,M24=""),1,IF(M24&gt;C24,1,0))</f>
        <v>0</v>
      </c>
      <c r="CB24" s="25">
        <f t="shared" si="8"/>
        <v>0</v>
      </c>
      <c r="CC24" s="25">
        <f t="shared" si="9"/>
        <v>0</v>
      </c>
      <c r="CD24" s="25">
        <f t="shared" si="10"/>
        <v>0</v>
      </c>
      <c r="CE24" s="25">
        <f t="shared" si="10"/>
        <v>0</v>
      </c>
      <c r="CF24" s="25">
        <f t="shared" si="11"/>
        <v>0</v>
      </c>
      <c r="CG24" s="25">
        <f t="shared" si="11"/>
        <v>0</v>
      </c>
    </row>
    <row r="25" spans="1:85" s="15" customFormat="1" ht="10.5" customHeight="1" x14ac:dyDescent="0.15">
      <c r="A25" s="260" t="s">
        <v>36</v>
      </c>
      <c r="B25" s="261"/>
      <c r="C25" s="16">
        <f>SUM(D25:G25)</f>
        <v>0</v>
      </c>
      <c r="D25" s="17"/>
      <c r="E25" s="17"/>
      <c r="F25" s="17"/>
      <c r="G25" s="17"/>
      <c r="H25" s="18"/>
      <c r="I25" s="18"/>
      <c r="J25" s="17"/>
      <c r="K25" s="17"/>
      <c r="L25" s="17"/>
      <c r="M25" s="29"/>
      <c r="N25" s="20"/>
      <c r="O25" s="20"/>
      <c r="P25" s="20"/>
      <c r="Q25" s="20"/>
      <c r="R25" s="20"/>
      <c r="S25" s="22"/>
      <c r="T25" s="15" t="str">
        <f t="shared" si="14"/>
        <v/>
      </c>
      <c r="BQ25" s="23" t="str">
        <f t="shared" si="2"/>
        <v/>
      </c>
      <c r="BR25" s="23" t="str">
        <f>IF(AND(C25&gt;0,M25="")," * No olvide digitar la variable Programa de Acompañamiento Psicosocial en APS. Si no tiene digite Cero.",IF(M25&gt;C25," * La variable Programa de Acompañamiento Psicosocial en APS no puede ser mayor al Total.",""))</f>
        <v/>
      </c>
      <c r="BS25" s="23" t="str">
        <f t="shared" si="3"/>
        <v/>
      </c>
      <c r="BT25" s="23" t="str">
        <f t="shared" si="4"/>
        <v/>
      </c>
      <c r="BU25" s="23" t="str">
        <f t="shared" si="5"/>
        <v/>
      </c>
      <c r="BV25" s="23" t="str">
        <f t="shared" si="15"/>
        <v/>
      </c>
      <c r="BW25" s="23" t="str">
        <f t="shared" si="6"/>
        <v/>
      </c>
      <c r="BX25" s="23" t="str">
        <f t="shared" si="7"/>
        <v/>
      </c>
      <c r="BZ25" s="25">
        <f t="shared" si="0"/>
        <v>0</v>
      </c>
      <c r="CA25" s="25">
        <f>IF(AND(C25&gt;0,M25=""),1,IF(M25&gt;C25,1,0))</f>
        <v>0</v>
      </c>
      <c r="CB25" s="25">
        <f t="shared" si="8"/>
        <v>0</v>
      </c>
      <c r="CC25" s="25">
        <f t="shared" si="9"/>
        <v>0</v>
      </c>
      <c r="CD25" s="25">
        <f t="shared" si="10"/>
        <v>0</v>
      </c>
      <c r="CE25" s="25">
        <f t="shared" si="10"/>
        <v>0</v>
      </c>
      <c r="CF25" s="25">
        <f t="shared" si="11"/>
        <v>0</v>
      </c>
      <c r="CG25" s="25">
        <f t="shared" si="11"/>
        <v>0</v>
      </c>
    </row>
    <row r="26" spans="1:85" s="15" customFormat="1" ht="10.5" customHeight="1" x14ac:dyDescent="0.15">
      <c r="A26" s="260" t="s">
        <v>37</v>
      </c>
      <c r="B26" s="261"/>
      <c r="C26" s="16">
        <f t="shared" si="12"/>
        <v>0</v>
      </c>
      <c r="D26" s="17"/>
      <c r="E26" s="17"/>
      <c r="F26" s="17"/>
      <c r="G26" s="17"/>
      <c r="H26" s="18"/>
      <c r="I26" s="18"/>
      <c r="J26" s="17"/>
      <c r="K26" s="17"/>
      <c r="L26" s="17"/>
      <c r="M26" s="27"/>
      <c r="N26" s="20"/>
      <c r="O26" s="20"/>
      <c r="P26" s="20"/>
      <c r="Q26" s="30"/>
      <c r="R26" s="20"/>
      <c r="S26" s="22"/>
      <c r="T26" s="15" t="str">
        <f t="shared" ref="T26:T27" si="16">BQ26&amp;BS26&amp;BT26&amp;BU26&amp;BW26&amp;BX26</f>
        <v/>
      </c>
      <c r="BQ26" s="23" t="str">
        <f>IF((J26+K26+L26)&lt;&gt;C26," * La suma del N° de Primera visita + Segunda visita + Tercera o más visitas de seguimiento debe coincidir con el Total.","")</f>
        <v/>
      </c>
      <c r="BR26" s="24"/>
      <c r="BS26" s="23" t="str">
        <f t="shared" si="3"/>
        <v/>
      </c>
      <c r="BT26" s="23" t="str">
        <f t="shared" si="4"/>
        <v/>
      </c>
      <c r="BU26" s="23" t="str">
        <f t="shared" si="5"/>
        <v/>
      </c>
      <c r="BV26" s="24"/>
      <c r="BW26" s="23" t="str">
        <f t="shared" si="6"/>
        <v/>
      </c>
      <c r="BX26" s="23" t="str">
        <f t="shared" si="7"/>
        <v/>
      </c>
      <c r="BZ26" s="25">
        <f t="shared" si="0"/>
        <v>0</v>
      </c>
      <c r="CA26" s="26"/>
      <c r="CB26" s="25">
        <f t="shared" si="8"/>
        <v>0</v>
      </c>
      <c r="CC26" s="25">
        <f t="shared" si="9"/>
        <v>0</v>
      </c>
      <c r="CD26" s="25">
        <f t="shared" si="10"/>
        <v>0</v>
      </c>
      <c r="CE26" s="26"/>
      <c r="CF26" s="25">
        <f t="shared" si="11"/>
        <v>0</v>
      </c>
      <c r="CG26" s="25">
        <f t="shared" si="11"/>
        <v>0</v>
      </c>
    </row>
    <row r="27" spans="1:85" s="15" customFormat="1" ht="10.5" customHeight="1" x14ac:dyDescent="0.15">
      <c r="A27" s="260" t="s">
        <v>38</v>
      </c>
      <c r="B27" s="261"/>
      <c r="C27" s="16">
        <f t="shared" si="12"/>
        <v>0</v>
      </c>
      <c r="D27" s="17"/>
      <c r="E27" s="17"/>
      <c r="F27" s="17"/>
      <c r="G27" s="17"/>
      <c r="H27" s="18"/>
      <c r="I27" s="18"/>
      <c r="J27" s="17"/>
      <c r="K27" s="17"/>
      <c r="L27" s="17"/>
      <c r="M27" s="27"/>
      <c r="N27" s="20"/>
      <c r="O27" s="20"/>
      <c r="P27" s="20"/>
      <c r="Q27" s="30"/>
      <c r="R27" s="20"/>
      <c r="S27" s="22"/>
      <c r="T27" s="15" t="str">
        <f t="shared" si="16"/>
        <v/>
      </c>
      <c r="BQ27" s="23" t="str">
        <f t="shared" si="2"/>
        <v/>
      </c>
      <c r="BR27" s="24"/>
      <c r="BS27" s="23" t="str">
        <f t="shared" si="3"/>
        <v/>
      </c>
      <c r="BT27" s="23" t="str">
        <f t="shared" si="4"/>
        <v/>
      </c>
      <c r="BU27" s="23" t="str">
        <f t="shared" si="5"/>
        <v/>
      </c>
      <c r="BV27" s="24"/>
      <c r="BW27" s="23" t="str">
        <f t="shared" si="6"/>
        <v/>
      </c>
      <c r="BX27" s="23" t="str">
        <f t="shared" si="7"/>
        <v/>
      </c>
      <c r="BZ27" s="25">
        <f t="shared" si="0"/>
        <v>0</v>
      </c>
      <c r="CA27" s="26"/>
      <c r="CB27" s="25">
        <f t="shared" si="8"/>
        <v>0</v>
      </c>
      <c r="CC27" s="25">
        <f t="shared" si="9"/>
        <v>0</v>
      </c>
      <c r="CD27" s="25">
        <f t="shared" si="10"/>
        <v>0</v>
      </c>
      <c r="CE27" s="26"/>
      <c r="CF27" s="25">
        <f t="shared" si="11"/>
        <v>0</v>
      </c>
      <c r="CG27" s="25">
        <f t="shared" si="11"/>
        <v>0</v>
      </c>
    </row>
    <row r="28" spans="1:85" s="15" customFormat="1" ht="10.5" x14ac:dyDescent="0.15">
      <c r="A28" s="260" t="s">
        <v>39</v>
      </c>
      <c r="B28" s="261"/>
      <c r="C28" s="16">
        <f t="shared" si="12"/>
        <v>0</v>
      </c>
      <c r="D28" s="17"/>
      <c r="E28" s="17"/>
      <c r="F28" s="17"/>
      <c r="G28" s="17"/>
      <c r="H28" s="18"/>
      <c r="I28" s="18"/>
      <c r="J28" s="17"/>
      <c r="K28" s="17"/>
      <c r="L28" s="17"/>
      <c r="M28" s="27"/>
      <c r="N28" s="20"/>
      <c r="O28" s="20"/>
      <c r="P28" s="20"/>
      <c r="Q28" s="30"/>
      <c r="R28" s="20"/>
      <c r="S28" s="22"/>
      <c r="T28" s="15" t="str">
        <f>BQ28&amp;BS28&amp;BT28&amp;BU28&amp;BW28&amp;BX28</f>
        <v/>
      </c>
      <c r="BQ28" s="23" t="str">
        <f t="shared" si="2"/>
        <v/>
      </c>
      <c r="BR28" s="24"/>
      <c r="BS28" s="23" t="str">
        <f t="shared" si="3"/>
        <v/>
      </c>
      <c r="BT28" s="23" t="str">
        <f t="shared" si="4"/>
        <v/>
      </c>
      <c r="BU28" s="23" t="str">
        <f t="shared" si="5"/>
        <v/>
      </c>
      <c r="BV28" s="24"/>
      <c r="BW28" s="23" t="str">
        <f t="shared" si="6"/>
        <v/>
      </c>
      <c r="BX28" s="23" t="str">
        <f t="shared" si="7"/>
        <v/>
      </c>
      <c r="BZ28" s="25">
        <f t="shared" si="0"/>
        <v>0</v>
      </c>
      <c r="CA28" s="26"/>
      <c r="CB28" s="25">
        <f t="shared" si="8"/>
        <v>0</v>
      </c>
      <c r="CC28" s="25">
        <f t="shared" si="9"/>
        <v>0</v>
      </c>
      <c r="CD28" s="25">
        <f t="shared" si="10"/>
        <v>0</v>
      </c>
      <c r="CE28" s="26"/>
      <c r="CF28" s="25">
        <f t="shared" si="11"/>
        <v>0</v>
      </c>
      <c r="CG28" s="25">
        <f t="shared" si="11"/>
        <v>0</v>
      </c>
    </row>
    <row r="29" spans="1:85" s="15" customFormat="1" ht="10.5" x14ac:dyDescent="0.15">
      <c r="A29" s="260" t="s">
        <v>40</v>
      </c>
      <c r="B29" s="261"/>
      <c r="C29" s="16">
        <f t="shared" si="12"/>
        <v>0</v>
      </c>
      <c r="D29" s="17"/>
      <c r="E29" s="17"/>
      <c r="F29" s="17"/>
      <c r="G29" s="17"/>
      <c r="H29" s="18"/>
      <c r="I29" s="18"/>
      <c r="J29" s="17"/>
      <c r="K29" s="17"/>
      <c r="L29" s="17"/>
      <c r="M29" s="29"/>
      <c r="N29" s="20"/>
      <c r="O29" s="20"/>
      <c r="P29" s="20"/>
      <c r="Q29" s="30"/>
      <c r="R29" s="20"/>
      <c r="S29" s="22"/>
      <c r="T29" s="15" t="str">
        <f>BQ29&amp;BR29&amp;BS29&amp;BT29&amp;BU29&amp;BW29&amp;BX29</f>
        <v/>
      </c>
      <c r="BQ29" s="23" t="str">
        <f t="shared" si="2"/>
        <v/>
      </c>
      <c r="BR29" s="23" t="str">
        <f t="shared" ref="BR29:BR35" si="17">IF(AND(C29&gt;0,M29="")," * No olvide digitar la variable Programa de Acompañamiento Psicosocial en APS. Si no tiene digite Cero.",IF(M29&gt;C29," * La variable Programa de Acompañamiento Psicosocial en APS no puede ser mayor al Total.",""))</f>
        <v/>
      </c>
      <c r="BS29" s="23" t="str">
        <f t="shared" si="3"/>
        <v/>
      </c>
      <c r="BT29" s="23" t="str">
        <f t="shared" si="4"/>
        <v/>
      </c>
      <c r="BU29" s="23" t="str">
        <f t="shared" si="5"/>
        <v/>
      </c>
      <c r="BV29" s="24"/>
      <c r="BW29" s="23" t="str">
        <f t="shared" si="6"/>
        <v/>
      </c>
      <c r="BX29" s="23" t="str">
        <f t="shared" si="7"/>
        <v/>
      </c>
      <c r="BZ29" s="25">
        <f t="shared" si="0"/>
        <v>0</v>
      </c>
      <c r="CA29" s="25">
        <f t="shared" ref="CA29:CA35" si="18">IF(AND(C29&gt;0,M29=""),1,IF(M29&gt;C29,1,0))</f>
        <v>0</v>
      </c>
      <c r="CB29" s="25">
        <f t="shared" si="8"/>
        <v>0</v>
      </c>
      <c r="CC29" s="25">
        <f t="shared" si="9"/>
        <v>0</v>
      </c>
      <c r="CD29" s="25">
        <f t="shared" si="10"/>
        <v>0</v>
      </c>
      <c r="CE29" s="26"/>
      <c r="CF29" s="25">
        <f t="shared" si="11"/>
        <v>0</v>
      </c>
      <c r="CG29" s="25">
        <f t="shared" si="11"/>
        <v>0</v>
      </c>
    </row>
    <row r="30" spans="1:85" s="15" customFormat="1" ht="10.5" customHeight="1" x14ac:dyDescent="0.15">
      <c r="A30" s="260" t="s">
        <v>41</v>
      </c>
      <c r="B30" s="261"/>
      <c r="C30" s="16">
        <f t="shared" si="12"/>
        <v>0</v>
      </c>
      <c r="D30" s="17"/>
      <c r="E30" s="17"/>
      <c r="F30" s="17"/>
      <c r="G30" s="17"/>
      <c r="H30" s="18"/>
      <c r="I30" s="18"/>
      <c r="J30" s="17"/>
      <c r="K30" s="17"/>
      <c r="L30" s="17"/>
      <c r="M30" s="29"/>
      <c r="N30" s="20"/>
      <c r="O30" s="20"/>
      <c r="P30" s="20"/>
      <c r="Q30" s="30"/>
      <c r="R30" s="20"/>
      <c r="S30" s="22"/>
      <c r="T30" s="15" t="str">
        <f t="shared" ref="T30:T35" si="19">BQ30&amp;BR30&amp;BS30&amp;BT30&amp;BU30&amp;BW30&amp;BX30</f>
        <v/>
      </c>
      <c r="BQ30" s="23" t="str">
        <f t="shared" si="2"/>
        <v/>
      </c>
      <c r="BR30" s="23" t="str">
        <f t="shared" si="17"/>
        <v/>
      </c>
      <c r="BS30" s="23" t="str">
        <f t="shared" si="3"/>
        <v/>
      </c>
      <c r="BT30" s="23" t="str">
        <f t="shared" si="4"/>
        <v/>
      </c>
      <c r="BU30" s="23" t="str">
        <f t="shared" si="5"/>
        <v/>
      </c>
      <c r="BV30" s="24"/>
      <c r="BW30" s="23" t="str">
        <f t="shared" si="6"/>
        <v/>
      </c>
      <c r="BX30" s="23" t="str">
        <f t="shared" si="7"/>
        <v/>
      </c>
      <c r="BZ30" s="25">
        <f t="shared" si="0"/>
        <v>0</v>
      </c>
      <c r="CA30" s="25">
        <f t="shared" si="18"/>
        <v>0</v>
      </c>
      <c r="CB30" s="25">
        <f t="shared" si="8"/>
        <v>0</v>
      </c>
      <c r="CC30" s="25">
        <f t="shared" si="9"/>
        <v>0</v>
      </c>
      <c r="CD30" s="25">
        <f t="shared" si="10"/>
        <v>0</v>
      </c>
      <c r="CE30" s="26"/>
      <c r="CF30" s="25">
        <f t="shared" si="11"/>
        <v>0</v>
      </c>
      <c r="CG30" s="25">
        <f t="shared" si="11"/>
        <v>0</v>
      </c>
    </row>
    <row r="31" spans="1:85" s="15" customFormat="1" ht="10.5" customHeight="1" x14ac:dyDescent="0.15">
      <c r="A31" s="268" t="s">
        <v>42</v>
      </c>
      <c r="B31" s="269"/>
      <c r="C31" s="16">
        <f>SUM(D31:G31)</f>
        <v>0</v>
      </c>
      <c r="D31" s="17"/>
      <c r="E31" s="17"/>
      <c r="F31" s="17"/>
      <c r="G31" s="17"/>
      <c r="H31" s="18"/>
      <c r="I31" s="18"/>
      <c r="J31" s="17"/>
      <c r="K31" s="17"/>
      <c r="L31" s="17"/>
      <c r="M31" s="29"/>
      <c r="N31" s="20"/>
      <c r="O31" s="20"/>
      <c r="P31" s="20"/>
      <c r="Q31" s="30"/>
      <c r="R31" s="20"/>
      <c r="S31" s="22"/>
      <c r="T31" s="15" t="str">
        <f t="shared" si="19"/>
        <v/>
      </c>
      <c r="BQ31" s="23" t="str">
        <f t="shared" si="2"/>
        <v/>
      </c>
      <c r="BR31" s="23" t="str">
        <f t="shared" si="17"/>
        <v/>
      </c>
      <c r="BS31" s="23" t="str">
        <f t="shared" si="3"/>
        <v/>
      </c>
      <c r="BT31" s="23" t="str">
        <f t="shared" si="4"/>
        <v/>
      </c>
      <c r="BU31" s="23" t="str">
        <f t="shared" si="5"/>
        <v/>
      </c>
      <c r="BV31" s="24"/>
      <c r="BW31" s="23" t="str">
        <f t="shared" si="6"/>
        <v/>
      </c>
      <c r="BX31" s="23" t="str">
        <f t="shared" si="7"/>
        <v/>
      </c>
      <c r="BZ31" s="25">
        <f t="shared" si="0"/>
        <v>0</v>
      </c>
      <c r="CA31" s="25">
        <f t="shared" si="18"/>
        <v>0</v>
      </c>
      <c r="CB31" s="25">
        <f t="shared" si="8"/>
        <v>0</v>
      </c>
      <c r="CC31" s="25">
        <f t="shared" si="9"/>
        <v>0</v>
      </c>
      <c r="CD31" s="25">
        <f t="shared" si="10"/>
        <v>0</v>
      </c>
      <c r="CE31" s="26"/>
      <c r="CF31" s="25">
        <f t="shared" si="11"/>
        <v>0</v>
      </c>
      <c r="CG31" s="25">
        <f t="shared" si="11"/>
        <v>0</v>
      </c>
    </row>
    <row r="32" spans="1:85" s="15" customFormat="1" ht="10.5" customHeight="1" x14ac:dyDescent="0.15">
      <c r="A32" s="268" t="s">
        <v>43</v>
      </c>
      <c r="B32" s="269"/>
      <c r="C32" s="16">
        <f>SUM(D32:G32)</f>
        <v>0</v>
      </c>
      <c r="D32" s="17"/>
      <c r="E32" s="17"/>
      <c r="F32" s="17"/>
      <c r="G32" s="17"/>
      <c r="H32" s="18"/>
      <c r="I32" s="18"/>
      <c r="J32" s="17"/>
      <c r="K32" s="17"/>
      <c r="L32" s="17"/>
      <c r="M32" s="252"/>
      <c r="N32" s="20"/>
      <c r="O32" s="20"/>
      <c r="P32" s="20"/>
      <c r="Q32" s="30"/>
      <c r="R32" s="20"/>
      <c r="S32" s="22"/>
      <c r="T32" s="15" t="str">
        <f t="shared" si="19"/>
        <v/>
      </c>
      <c r="BQ32" s="23" t="str">
        <f t="shared" si="2"/>
        <v/>
      </c>
      <c r="BR32" s="23" t="str">
        <f t="shared" si="17"/>
        <v/>
      </c>
      <c r="BS32" s="23" t="str">
        <f t="shared" si="3"/>
        <v/>
      </c>
      <c r="BT32" s="23" t="str">
        <f t="shared" si="4"/>
        <v/>
      </c>
      <c r="BU32" s="23" t="str">
        <f t="shared" si="5"/>
        <v/>
      </c>
      <c r="BV32" s="24"/>
      <c r="BW32" s="23" t="str">
        <f t="shared" si="6"/>
        <v/>
      </c>
      <c r="BX32" s="23" t="str">
        <f t="shared" si="7"/>
        <v/>
      </c>
      <c r="BZ32" s="25">
        <f t="shared" si="0"/>
        <v>0</v>
      </c>
      <c r="CA32" s="25">
        <f t="shared" si="18"/>
        <v>0</v>
      </c>
      <c r="CB32" s="25">
        <f t="shared" si="8"/>
        <v>0</v>
      </c>
      <c r="CC32" s="25">
        <f t="shared" si="9"/>
        <v>0</v>
      </c>
      <c r="CD32" s="25">
        <f t="shared" si="10"/>
        <v>0</v>
      </c>
      <c r="CE32" s="26"/>
      <c r="CF32" s="25">
        <f t="shared" si="11"/>
        <v>0</v>
      </c>
      <c r="CG32" s="25">
        <f t="shared" si="11"/>
        <v>0</v>
      </c>
    </row>
    <row r="33" spans="1:85" s="15" customFormat="1" ht="10.5" customHeight="1" x14ac:dyDescent="0.15">
      <c r="A33" s="268" t="s">
        <v>44</v>
      </c>
      <c r="B33" s="269"/>
      <c r="C33" s="16">
        <f>SUM(D33:G33)</f>
        <v>0</v>
      </c>
      <c r="D33" s="17"/>
      <c r="E33" s="17"/>
      <c r="F33" s="17"/>
      <c r="G33" s="17"/>
      <c r="H33" s="18"/>
      <c r="I33" s="18"/>
      <c r="J33" s="17"/>
      <c r="K33" s="17"/>
      <c r="L33" s="17"/>
      <c r="M33" s="252"/>
      <c r="N33" s="20"/>
      <c r="O33" s="20"/>
      <c r="P33" s="20"/>
      <c r="Q33" s="30"/>
      <c r="R33" s="20"/>
      <c r="S33" s="22"/>
      <c r="T33" s="15" t="str">
        <f>BQ33&amp;BR33&amp;BS33&amp;BT33&amp;BU33&amp;BW33&amp;BX33</f>
        <v/>
      </c>
      <c r="BQ33" s="23" t="str">
        <f t="shared" si="2"/>
        <v/>
      </c>
      <c r="BR33" s="23" t="str">
        <f t="shared" si="17"/>
        <v/>
      </c>
      <c r="BS33" s="23" t="str">
        <f t="shared" si="3"/>
        <v/>
      </c>
      <c r="BT33" s="23" t="str">
        <f t="shared" si="4"/>
        <v/>
      </c>
      <c r="BU33" s="23" t="str">
        <f t="shared" si="5"/>
        <v/>
      </c>
      <c r="BV33" s="24"/>
      <c r="BW33" s="23" t="str">
        <f t="shared" si="6"/>
        <v/>
      </c>
      <c r="BX33" s="23" t="str">
        <f t="shared" si="7"/>
        <v/>
      </c>
      <c r="BZ33" s="25">
        <f t="shared" si="0"/>
        <v>0</v>
      </c>
      <c r="CA33" s="25">
        <f t="shared" si="18"/>
        <v>0</v>
      </c>
      <c r="CB33" s="25">
        <f t="shared" si="8"/>
        <v>0</v>
      </c>
      <c r="CC33" s="25">
        <f t="shared" si="9"/>
        <v>0</v>
      </c>
      <c r="CD33" s="25">
        <f t="shared" si="10"/>
        <v>0</v>
      </c>
      <c r="CE33" s="26"/>
      <c r="CF33" s="25">
        <f t="shared" si="11"/>
        <v>0</v>
      </c>
      <c r="CG33" s="25">
        <f t="shared" si="11"/>
        <v>0</v>
      </c>
    </row>
    <row r="34" spans="1:85" s="15" customFormat="1" ht="10.5" customHeight="1" x14ac:dyDescent="0.15">
      <c r="A34" s="268" t="s">
        <v>45</v>
      </c>
      <c r="B34" s="269"/>
      <c r="C34" s="31">
        <f>SUM(D34:G34)</f>
        <v>0</v>
      </c>
      <c r="D34" s="17"/>
      <c r="E34" s="17"/>
      <c r="F34" s="17"/>
      <c r="G34" s="17"/>
      <c r="H34" s="18"/>
      <c r="I34" s="18"/>
      <c r="J34" s="17"/>
      <c r="K34" s="17"/>
      <c r="L34" s="17"/>
      <c r="M34" s="29"/>
      <c r="N34" s="32"/>
      <c r="O34" s="32"/>
      <c r="P34" s="32"/>
      <c r="Q34" s="30"/>
      <c r="R34" s="32"/>
      <c r="S34" s="33"/>
      <c r="T34" s="15" t="str">
        <f t="shared" si="19"/>
        <v/>
      </c>
      <c r="BQ34" s="23" t="str">
        <f t="shared" si="2"/>
        <v/>
      </c>
      <c r="BR34" s="23" t="str">
        <f t="shared" si="17"/>
        <v/>
      </c>
      <c r="BS34" s="23" t="str">
        <f t="shared" si="3"/>
        <v/>
      </c>
      <c r="BT34" s="23" t="str">
        <f t="shared" si="4"/>
        <v/>
      </c>
      <c r="BU34" s="23" t="str">
        <f t="shared" si="5"/>
        <v/>
      </c>
      <c r="BV34" s="24"/>
      <c r="BW34" s="23" t="str">
        <f t="shared" si="6"/>
        <v/>
      </c>
      <c r="BX34" s="23" t="str">
        <f t="shared" si="7"/>
        <v/>
      </c>
      <c r="BZ34" s="25">
        <f t="shared" si="0"/>
        <v>0</v>
      </c>
      <c r="CA34" s="25">
        <f t="shared" si="18"/>
        <v>0</v>
      </c>
      <c r="CB34" s="25">
        <f t="shared" si="8"/>
        <v>0</v>
      </c>
      <c r="CC34" s="25">
        <f t="shared" si="9"/>
        <v>0</v>
      </c>
      <c r="CD34" s="25">
        <f t="shared" si="10"/>
        <v>0</v>
      </c>
      <c r="CE34" s="26"/>
      <c r="CF34" s="25">
        <f t="shared" si="11"/>
        <v>0</v>
      </c>
      <c r="CG34" s="25">
        <f t="shared" si="11"/>
        <v>0</v>
      </c>
    </row>
    <row r="35" spans="1:85" s="15" customFormat="1" ht="10.5" x14ac:dyDescent="0.15">
      <c r="A35" s="270" t="s">
        <v>46</v>
      </c>
      <c r="B35" s="271"/>
      <c r="C35" s="34">
        <f>SUM(D35:G35)</f>
        <v>0</v>
      </c>
      <c r="D35" s="17"/>
      <c r="E35" s="17"/>
      <c r="F35" s="17"/>
      <c r="G35" s="17"/>
      <c r="H35" s="35"/>
      <c r="I35" s="35"/>
      <c r="J35" s="17"/>
      <c r="K35" s="17"/>
      <c r="L35" s="17"/>
      <c r="M35" s="36"/>
      <c r="N35" s="37"/>
      <c r="O35" s="37"/>
      <c r="P35" s="37"/>
      <c r="Q35" s="38"/>
      <c r="R35" s="37"/>
      <c r="S35" s="39"/>
      <c r="T35" s="15" t="str">
        <f t="shared" si="19"/>
        <v/>
      </c>
      <c r="BQ35" s="23" t="str">
        <f t="shared" si="2"/>
        <v/>
      </c>
      <c r="BR35" s="23" t="str">
        <f t="shared" si="17"/>
        <v/>
      </c>
      <c r="BS35" s="23" t="str">
        <f t="shared" si="3"/>
        <v/>
      </c>
      <c r="BT35" s="23" t="str">
        <f t="shared" si="4"/>
        <v/>
      </c>
      <c r="BU35" s="23" t="str">
        <f t="shared" si="5"/>
        <v/>
      </c>
      <c r="BV35" s="24"/>
      <c r="BW35" s="23" t="str">
        <f t="shared" si="6"/>
        <v/>
      </c>
      <c r="BX35" s="23" t="str">
        <f t="shared" si="7"/>
        <v/>
      </c>
      <c r="BZ35" s="25">
        <f t="shared" si="0"/>
        <v>0</v>
      </c>
      <c r="CA35" s="25">
        <f t="shared" si="18"/>
        <v>0</v>
      </c>
      <c r="CB35" s="25">
        <f t="shared" si="8"/>
        <v>0</v>
      </c>
      <c r="CC35" s="25">
        <f t="shared" si="9"/>
        <v>0</v>
      </c>
      <c r="CD35" s="25">
        <f t="shared" si="10"/>
        <v>0</v>
      </c>
      <c r="CE35" s="26"/>
      <c r="CF35" s="25">
        <f t="shared" si="11"/>
        <v>0</v>
      </c>
      <c r="CG35" s="25">
        <f t="shared" si="11"/>
        <v>0</v>
      </c>
    </row>
    <row r="36" spans="1:85" s="5" customFormat="1" ht="11.25" x14ac:dyDescent="0.15">
      <c r="A36" s="272" t="s">
        <v>47</v>
      </c>
      <c r="B36" s="272"/>
      <c r="C36" s="272"/>
      <c r="D36" s="272"/>
      <c r="E36" s="272"/>
      <c r="F36" s="272"/>
      <c r="G36" s="272"/>
      <c r="H36" s="272"/>
      <c r="I36" s="272"/>
      <c r="J36" s="272"/>
      <c r="K36" s="272"/>
      <c r="L36" s="272"/>
      <c r="M36" s="272"/>
      <c r="N36" s="272"/>
    </row>
    <row r="37" spans="1:85" s="15" customFormat="1" ht="63" x14ac:dyDescent="0.15">
      <c r="A37" s="263" t="s">
        <v>3</v>
      </c>
      <c r="B37" s="267"/>
      <c r="C37" s="40" t="s">
        <v>48</v>
      </c>
      <c r="D37" s="41" t="s">
        <v>49</v>
      </c>
      <c r="E37" s="8" t="s">
        <v>50</v>
      </c>
      <c r="F37" s="42" t="s">
        <v>51</v>
      </c>
      <c r="G37" s="11" t="s">
        <v>52</v>
      </c>
      <c r="H37" s="8" t="s">
        <v>53</v>
      </c>
      <c r="I37" s="8" t="s">
        <v>54</v>
      </c>
      <c r="J37" s="8" t="s">
        <v>55</v>
      </c>
      <c r="K37" s="13" t="s">
        <v>16</v>
      </c>
      <c r="L37" s="8" t="s">
        <v>56</v>
      </c>
      <c r="M37" s="8" t="s">
        <v>57</v>
      </c>
      <c r="N37" s="14" t="s">
        <v>58</v>
      </c>
    </row>
    <row r="38" spans="1:85" s="15" customFormat="1" ht="31.5" x14ac:dyDescent="0.15">
      <c r="A38" s="274" t="s">
        <v>59</v>
      </c>
      <c r="B38" s="43" t="s">
        <v>60</v>
      </c>
      <c r="C38" s="44"/>
      <c r="D38" s="45"/>
      <c r="E38" s="46"/>
      <c r="F38" s="47"/>
      <c r="G38" s="45"/>
      <c r="H38" s="46"/>
      <c r="I38" s="46"/>
      <c r="J38" s="46"/>
      <c r="K38" s="48"/>
      <c r="L38" s="46"/>
      <c r="M38" s="46"/>
      <c r="N38" s="49"/>
      <c r="O38" s="15" t="str">
        <f>BQ38&amp;BR38&amp;BS38&amp;BT38</f>
        <v/>
      </c>
      <c r="BQ38" s="23" t="str">
        <f>IF(AND(SUM($C38:$F38)&gt;0,K38="")," * No olvide digitar la variable Migrantes. Digite Cero si no tiene.",IF(K38&gt;SUM($C38:$F38)," * La variable Migrantes no puede ser mayor a la suma de las variables de Visitas.",""))</f>
        <v/>
      </c>
      <c r="BR38" s="23" t="str">
        <f>IF(AND(SUM($C38:$F38)&gt;0,L38="")," * No olvide digitar la variable Pueblos originarios. Digite Cero si no tiene.",IF(L38&gt;SUM($C38:$F38)," * La variable Pueblos originarios no puede ser mayor a la suma de las variables de Visitas.",""))</f>
        <v/>
      </c>
      <c r="BS38" s="23" t="str">
        <f>IF(AND(SUM($C38:$F38)&gt;0,M38="")," * No olvide digitar la variable Población en ECICEP. Digite Cero si no tiene.",IF(M38&gt;SUM($C38:$F38)," * La variable Población en ECICEP no puede ser mayor a la suma de las variables de Visitas.",""))</f>
        <v/>
      </c>
      <c r="BT38" s="23" t="str">
        <f>IF(AND(SUM($C38:$F38)&gt;0,N38="")," * No olvide digitar la variable Población ELEAM o institucionalizada. Digite Cero si no tiene.",IF(N38&gt;SUM($C38:$F38)," * La variable Población ELEAM o institucionalizada no puede ser mayor a la suma de las variables de Visitas.",""))</f>
        <v/>
      </c>
      <c r="BZ38" s="25">
        <f>IF(AND(SUM($C38:$F38)&gt;0,K38=""),1,IF(K38&gt;SUM($C38:$F38),1,0))</f>
        <v>0</v>
      </c>
      <c r="CA38" s="25">
        <f>IF(AND(SUM($C38:$F38)&gt;0,L38=""),1,IF(L38&gt;SUM($C38:$F38),1,0))</f>
        <v>0</v>
      </c>
      <c r="CB38" s="25">
        <f>IF(AND(SUM($C38:$F38)&gt;0,M38=""),1,IF(M38&gt;SUM($C38:$F38),1,0))</f>
        <v>0</v>
      </c>
      <c r="CC38" s="25">
        <f>IF(AND(SUM($C38:$F38)&gt;0,N38=""),1,IF(N38&gt;SUM($C38:$F38),1,0))</f>
        <v>0</v>
      </c>
    </row>
    <row r="39" spans="1:85" s="15" customFormat="1" ht="42" x14ac:dyDescent="0.15">
      <c r="A39" s="275"/>
      <c r="B39" s="50" t="s">
        <v>61</v>
      </c>
      <c r="C39" s="51"/>
      <c r="D39" s="52"/>
      <c r="E39" s="17"/>
      <c r="F39" s="53"/>
      <c r="G39" s="52"/>
      <c r="H39" s="54"/>
      <c r="I39" s="54"/>
      <c r="J39" s="54"/>
      <c r="K39" s="55"/>
      <c r="L39" s="17"/>
      <c r="M39" s="17"/>
      <c r="N39" s="56"/>
      <c r="O39" s="15" t="str">
        <f t="shared" ref="O39:O46" si="20">BQ39&amp;BR39&amp;BS39&amp;BT39</f>
        <v/>
      </c>
      <c r="BQ39" s="23" t="str">
        <f t="shared" ref="BQ39:BQ40" si="21">IF(AND(SUM($C39:$F39)&gt;0,K39="")," * No olvide digitar la variable Migrantes. Digite Cero si no tiene.",IF(K39&gt;SUM($C39:$F39)," * La variable Migrantes no puede ser mayor a la suma de las variables de Visitas.",""))</f>
        <v/>
      </c>
      <c r="BR39" s="23" t="str">
        <f t="shared" ref="BR39:BR40" si="22">IF(AND(SUM($C39:$F39)&gt;0,L39="")," * No olvide digitar la variable Pueblos originarios. Digite Cero si no tiene.",IF(L39&gt;SUM($C39:$F39)," * La variable Pueblos originarios no puede ser mayor a la suma de las variables de Visitas.",""))</f>
        <v/>
      </c>
      <c r="BS39" s="23" t="str">
        <f t="shared" ref="BS39:BS40" si="23">IF(AND(SUM($C39:$F39)&gt;0,M39="")," * No olvide digitar la variable Población en ECICEP. Digite Cero si no tiene.",IF(M39&gt;SUM($C39:$F39)," * La variable Población en ECICEP no puede ser mayor a la suma de las variables de Visitas.",""))</f>
        <v/>
      </c>
      <c r="BT39" s="23" t="str">
        <f t="shared" ref="BT39:BT40" si="24">IF(AND(SUM($C39:$F39)&gt;0,N39="")," * No olvide digitar la variable Población ELEAM o institucionalizada. Digite Cero si no tiene.",IF(N39&gt;SUM($C39:$F39)," * La variable Población ELEAM o institucionalizada no puede ser mayor a la suma de las variables de Visitas.",""))</f>
        <v/>
      </c>
      <c r="BZ39" s="25">
        <f t="shared" ref="BZ39:BZ40" si="25">IF(AND(SUM($C39:$F39)&gt;0,K39=""),1,IF(K39&gt;SUM($C39:$F39),1,0))</f>
        <v>0</v>
      </c>
      <c r="CA39" s="25">
        <f t="shared" ref="CA39:CC40" si="26">IF(AND(SUM($C39:$F39)&gt;0,L39=""),1,IF(L39&gt;SUM($C39:$F39),1,0))</f>
        <v>0</v>
      </c>
      <c r="CB39" s="25">
        <f t="shared" si="26"/>
        <v>0</v>
      </c>
      <c r="CC39" s="25">
        <f t="shared" si="26"/>
        <v>0</v>
      </c>
    </row>
    <row r="40" spans="1:85" s="15" customFormat="1" ht="42" x14ac:dyDescent="0.15">
      <c r="A40" s="276"/>
      <c r="B40" s="57" t="s">
        <v>62</v>
      </c>
      <c r="C40" s="58"/>
      <c r="D40" s="59"/>
      <c r="E40" s="60"/>
      <c r="F40" s="61"/>
      <c r="G40" s="59"/>
      <c r="H40" s="62"/>
      <c r="I40" s="62"/>
      <c r="J40" s="62"/>
      <c r="K40" s="63"/>
      <c r="L40" s="60"/>
      <c r="M40" s="60"/>
      <c r="N40" s="64"/>
      <c r="O40" s="15" t="str">
        <f t="shared" si="20"/>
        <v/>
      </c>
      <c r="BQ40" s="23" t="str">
        <f t="shared" si="21"/>
        <v/>
      </c>
      <c r="BR40" s="23" t="str">
        <f t="shared" si="22"/>
        <v/>
      </c>
      <c r="BS40" s="23" t="str">
        <f t="shared" si="23"/>
        <v/>
      </c>
      <c r="BT40" s="23" t="str">
        <f t="shared" si="24"/>
        <v/>
      </c>
      <c r="BZ40" s="25">
        <f t="shared" si="25"/>
        <v>0</v>
      </c>
      <c r="CA40" s="25">
        <f t="shared" si="26"/>
        <v>0</v>
      </c>
      <c r="CB40" s="25">
        <f t="shared" si="26"/>
        <v>0</v>
      </c>
      <c r="CC40" s="25">
        <f t="shared" si="26"/>
        <v>0</v>
      </c>
    </row>
    <row r="41" spans="1:85" s="15" customFormat="1" ht="10.5" x14ac:dyDescent="0.15">
      <c r="A41" s="277" t="s">
        <v>4</v>
      </c>
      <c r="B41" s="278"/>
      <c r="C41" s="65">
        <f>SUM(C38:C40)</f>
        <v>0</v>
      </c>
      <c r="D41" s="66">
        <f t="shared" ref="D41:N41" si="27">SUM(D38:D40)</f>
        <v>0</v>
      </c>
      <c r="E41" s="67">
        <f t="shared" si="27"/>
        <v>0</v>
      </c>
      <c r="F41" s="68">
        <f t="shared" si="27"/>
        <v>0</v>
      </c>
      <c r="G41" s="66">
        <f t="shared" si="27"/>
        <v>0</v>
      </c>
      <c r="H41" s="67">
        <f t="shared" si="27"/>
        <v>0</v>
      </c>
      <c r="I41" s="67">
        <f t="shared" si="27"/>
        <v>0</v>
      </c>
      <c r="J41" s="69">
        <f t="shared" si="27"/>
        <v>0</v>
      </c>
      <c r="K41" s="70">
        <f t="shared" si="27"/>
        <v>0</v>
      </c>
      <c r="L41" s="71">
        <f t="shared" si="27"/>
        <v>0</v>
      </c>
      <c r="M41" s="71">
        <f t="shared" si="27"/>
        <v>0</v>
      </c>
      <c r="N41" s="72">
        <f t="shared" si="27"/>
        <v>0</v>
      </c>
    </row>
    <row r="42" spans="1:85" s="15" customFormat="1" ht="10.5" customHeight="1" x14ac:dyDescent="0.15">
      <c r="A42" s="274" t="s">
        <v>63</v>
      </c>
      <c r="B42" s="73" t="s">
        <v>64</v>
      </c>
      <c r="C42" s="74"/>
      <c r="D42" s="74"/>
      <c r="E42" s="75"/>
      <c r="F42" s="76"/>
      <c r="G42" s="77"/>
      <c r="H42" s="78"/>
      <c r="I42" s="75"/>
      <c r="J42" s="78"/>
      <c r="K42" s="79"/>
      <c r="L42" s="78"/>
      <c r="M42" s="78"/>
      <c r="N42" s="80"/>
      <c r="O42" s="15" t="str">
        <f>BQ42&amp;BR42&amp;BS42</f>
        <v/>
      </c>
      <c r="BQ42" s="23" t="str">
        <f>IF(AND(SUM($C42:$F42)&gt;0,K42="")," * No olvide digitar la variable Migrantes. Digite Cero si no tiene.",IF(K42&gt;SUM($C42:$F42)," * La variable Migrantes no puede ser mayor a la suma de las variables de Visitas.",""))</f>
        <v/>
      </c>
      <c r="BR42" s="23" t="str">
        <f>IF(AND(SUM($C42:$F42)&gt;0,L42="")," * No olvide digitar la variable Pueblos originarios. Digite Cero si no tiene.",IF(L42&gt;SUM($C42:$F42)," * La variable Pueblos originarios no puede ser mayor a la suma de las variables de Visitas.",""))</f>
        <v/>
      </c>
      <c r="BS42" s="23" t="str">
        <f>IF(AND(SUM($C42:$F42)&gt;0,M42="")," * No olvide digitar la variable Población en ECICEP. Digite Cero si no tiene.",IF(M42&gt;SUM($C42:$F42)," * La variable Población en ECICEP no puede ser mayor a la suma de las variables de Visitas.",""))</f>
        <v/>
      </c>
      <c r="BT42" s="24"/>
      <c r="BZ42" s="25">
        <f>IF(AND(SUM($C42:$F42)&gt;0,K42=""),1,IF(K42&gt;SUM($C42:$F42),1,0))</f>
        <v>0</v>
      </c>
      <c r="CA42" s="25">
        <f t="shared" ref="CA42:CB46" si="28">IF(AND(SUM($C42:$F42)&gt;0,L42=""),1,IF(L42&gt;SUM($C42:$F42),1,0))</f>
        <v>0</v>
      </c>
      <c r="CB42" s="25">
        <f t="shared" si="28"/>
        <v>0</v>
      </c>
      <c r="CC42" s="26"/>
    </row>
    <row r="43" spans="1:85" s="15" customFormat="1" ht="10.5" x14ac:dyDescent="0.15">
      <c r="A43" s="275"/>
      <c r="B43" s="81" t="s">
        <v>65</v>
      </c>
      <c r="C43" s="82"/>
      <c r="D43" s="83"/>
      <c r="E43" s="17"/>
      <c r="F43" s="53"/>
      <c r="G43" s="84"/>
      <c r="H43" s="17"/>
      <c r="I43" s="17"/>
      <c r="J43" s="85"/>
      <c r="K43" s="86"/>
      <c r="L43" s="17"/>
      <c r="M43" s="17"/>
      <c r="N43" s="87"/>
      <c r="O43" s="15" t="str">
        <f t="shared" ref="O43:O45" si="29">BQ43&amp;BR43&amp;BS43</f>
        <v/>
      </c>
      <c r="BQ43" s="23" t="str">
        <f t="shared" ref="BQ43:BQ46" si="30">IF(AND(SUM($C43:$F43)&gt;0,K43="")," * No olvide digitar la variable Migrantes. Digite Cero si no tiene.",IF(K43&gt;SUM($C43:$F43)," * La variable Migrantes no puede ser mayor a la suma de las variables de Visitas.",""))</f>
        <v/>
      </c>
      <c r="BR43" s="23" t="str">
        <f t="shared" ref="BR43:BR46" si="31">IF(AND(SUM($C43:$F43)&gt;0,L43="")," * No olvide digitar la variable Pueblos originarios. Digite Cero si no tiene.",IF(L43&gt;SUM($C43:$F43)," * La variable Pueblos originarios no puede ser mayor a la suma de las variables de Visitas.",""))</f>
        <v/>
      </c>
      <c r="BS43" s="23" t="str">
        <f t="shared" ref="BS43:BS46" si="32">IF(AND(SUM($C43:$F43)&gt;0,M43="")," * No olvide digitar la variable Población en ECICEP. Digite Cero si no tiene.",IF(M43&gt;SUM($C43:$F43)," * La variable Población en ECICEP no puede ser mayor a la suma de las variables de Visitas.",""))</f>
        <v/>
      </c>
      <c r="BT43" s="24"/>
      <c r="BZ43" s="25">
        <f t="shared" ref="BZ43:BZ46" si="33">IF(AND(SUM($C43:$F43)&gt;0,K43=""),1,IF(K43&gt;SUM($C43:$F43),1,0))</f>
        <v>0</v>
      </c>
      <c r="CA43" s="25">
        <f t="shared" si="28"/>
        <v>0</v>
      </c>
      <c r="CB43" s="25">
        <f t="shared" si="28"/>
        <v>0</v>
      </c>
      <c r="CC43" s="26"/>
    </row>
    <row r="44" spans="1:85" s="15" customFormat="1" ht="10.5" x14ac:dyDescent="0.15">
      <c r="A44" s="275"/>
      <c r="B44" s="88" t="s">
        <v>66</v>
      </c>
      <c r="C44" s="51"/>
      <c r="D44" s="83"/>
      <c r="E44" s="78"/>
      <c r="F44" s="89"/>
      <c r="G44" s="84"/>
      <c r="H44" s="17"/>
      <c r="I44" s="78"/>
      <c r="J44" s="90"/>
      <c r="K44" s="91"/>
      <c r="L44" s="17"/>
      <c r="M44" s="78"/>
      <c r="N44" s="87"/>
      <c r="O44" s="15" t="str">
        <f t="shared" si="29"/>
        <v/>
      </c>
      <c r="BQ44" s="23" t="str">
        <f t="shared" si="30"/>
        <v/>
      </c>
      <c r="BR44" s="23" t="str">
        <f t="shared" si="31"/>
        <v/>
      </c>
      <c r="BS44" s="23" t="str">
        <f t="shared" si="32"/>
        <v/>
      </c>
      <c r="BT44" s="24"/>
      <c r="BZ44" s="25">
        <f t="shared" si="33"/>
        <v>0</v>
      </c>
      <c r="CA44" s="25">
        <f t="shared" si="28"/>
        <v>0</v>
      </c>
      <c r="CB44" s="25">
        <f t="shared" si="28"/>
        <v>0</v>
      </c>
      <c r="CC44" s="26"/>
    </row>
    <row r="45" spans="1:85" s="15" customFormat="1" ht="10.5" x14ac:dyDescent="0.15">
      <c r="A45" s="275"/>
      <c r="B45" s="92" t="s">
        <v>67</v>
      </c>
      <c r="C45" s="74"/>
      <c r="D45" s="83"/>
      <c r="E45" s="17"/>
      <c r="F45" s="53"/>
      <c r="G45" s="52"/>
      <c r="H45" s="17"/>
      <c r="I45" s="17"/>
      <c r="J45" s="90"/>
      <c r="K45" s="86"/>
      <c r="L45" s="17"/>
      <c r="M45" s="17"/>
      <c r="N45" s="80"/>
      <c r="O45" s="15" t="str">
        <f t="shared" si="29"/>
        <v/>
      </c>
      <c r="BQ45" s="23" t="str">
        <f t="shared" si="30"/>
        <v/>
      </c>
      <c r="BR45" s="23" t="str">
        <f t="shared" si="31"/>
        <v/>
      </c>
      <c r="BS45" s="23" t="str">
        <f t="shared" si="32"/>
        <v/>
      </c>
      <c r="BT45" s="24"/>
      <c r="BZ45" s="25">
        <f t="shared" si="33"/>
        <v>0</v>
      </c>
      <c r="CA45" s="25">
        <f t="shared" si="28"/>
        <v>0</v>
      </c>
      <c r="CB45" s="25">
        <f t="shared" si="28"/>
        <v>0</v>
      </c>
      <c r="CC45" s="26"/>
    </row>
    <row r="46" spans="1:85" s="15" customFormat="1" ht="10.5" x14ac:dyDescent="0.15">
      <c r="A46" s="275"/>
      <c r="B46" s="93" t="s">
        <v>68</v>
      </c>
      <c r="C46" s="94"/>
      <c r="D46" s="95"/>
      <c r="E46" s="60"/>
      <c r="F46" s="61"/>
      <c r="G46" s="96"/>
      <c r="H46" s="60"/>
      <c r="I46" s="60"/>
      <c r="J46" s="97"/>
      <c r="K46" s="98"/>
      <c r="L46" s="60"/>
      <c r="M46" s="62"/>
      <c r="N46" s="99"/>
      <c r="O46" s="15" t="str">
        <f t="shared" si="20"/>
        <v/>
      </c>
      <c r="BQ46" s="23" t="str">
        <f t="shared" si="30"/>
        <v/>
      </c>
      <c r="BR46" s="23" t="str">
        <f t="shared" si="31"/>
        <v/>
      </c>
      <c r="BS46" s="23" t="str">
        <f t="shared" si="32"/>
        <v/>
      </c>
      <c r="BT46" s="23" t="str">
        <f>IF(AND(SUM($C46:$F46)&gt;0,N46="")," * No olvide digitar la variable Población ELEAM o institucionalizada. Digite Cero si no tiene.",IF(N46&gt;SUM($C46:$F46)," * La variable Población ELEAM o institucionalizada no puede ser mayor a la suma de las variables de Visitas.",""))</f>
        <v/>
      </c>
      <c r="BZ46" s="25">
        <f t="shared" si="33"/>
        <v>0</v>
      </c>
      <c r="CA46" s="25">
        <f t="shared" si="28"/>
        <v>0</v>
      </c>
      <c r="CB46" s="25">
        <f t="shared" si="28"/>
        <v>0</v>
      </c>
      <c r="CC46" s="25">
        <f>IF(AND(SUM($C46:$F46)&gt;0,N46=""),1,IF(N46&gt;SUM($C46:$F46),1,0))</f>
        <v>0</v>
      </c>
    </row>
    <row r="47" spans="1:85" s="15" customFormat="1" ht="10.5" x14ac:dyDescent="0.15">
      <c r="A47" s="277" t="s">
        <v>4</v>
      </c>
      <c r="B47" s="278"/>
      <c r="C47" s="100">
        <f>SUM(C42:C46)</f>
        <v>0</v>
      </c>
      <c r="D47" s="101">
        <f>SUM(D42:D46)</f>
        <v>0</v>
      </c>
      <c r="E47" s="102">
        <f t="shared" ref="E47:N47" si="34">SUM(E42:E46)</f>
        <v>0</v>
      </c>
      <c r="F47" s="103">
        <f t="shared" si="34"/>
        <v>0</v>
      </c>
      <c r="G47" s="101">
        <f t="shared" si="34"/>
        <v>0</v>
      </c>
      <c r="H47" s="102">
        <f t="shared" si="34"/>
        <v>0</v>
      </c>
      <c r="I47" s="102">
        <f t="shared" si="34"/>
        <v>0</v>
      </c>
      <c r="J47" s="104">
        <f t="shared" si="34"/>
        <v>0</v>
      </c>
      <c r="K47" s="105">
        <f t="shared" si="34"/>
        <v>0</v>
      </c>
      <c r="L47" s="106">
        <f t="shared" si="34"/>
        <v>0</v>
      </c>
      <c r="M47" s="106">
        <f t="shared" si="34"/>
        <v>0</v>
      </c>
      <c r="N47" s="107">
        <f t="shared" si="34"/>
        <v>0</v>
      </c>
    </row>
    <row r="48" spans="1:85" s="5" customFormat="1" ht="11.25" x14ac:dyDescent="0.15">
      <c r="A48" s="108" t="s">
        <v>69</v>
      </c>
    </row>
    <row r="49" spans="1:82" s="15" customFormat="1" ht="52.5" x14ac:dyDescent="0.15">
      <c r="A49" s="263" t="s">
        <v>3</v>
      </c>
      <c r="B49" s="267"/>
      <c r="C49" s="109" t="s">
        <v>4</v>
      </c>
      <c r="D49" s="109" t="s">
        <v>5</v>
      </c>
      <c r="E49" s="110" t="s">
        <v>70</v>
      </c>
      <c r="F49" s="8" t="s">
        <v>71</v>
      </c>
      <c r="G49" s="40" t="s">
        <v>8</v>
      </c>
      <c r="H49" s="111" t="s">
        <v>9</v>
      </c>
      <c r="I49" s="112" t="s">
        <v>10</v>
      </c>
      <c r="J49" s="14" t="s">
        <v>15</v>
      </c>
      <c r="K49" s="14" t="s">
        <v>16</v>
      </c>
      <c r="L49" s="14" t="s">
        <v>72</v>
      </c>
      <c r="M49" s="14" t="s">
        <v>73</v>
      </c>
    </row>
    <row r="50" spans="1:82" s="15" customFormat="1" ht="10.5" x14ac:dyDescent="0.15">
      <c r="A50" s="265" t="s">
        <v>74</v>
      </c>
      <c r="B50" s="266"/>
      <c r="C50" s="113">
        <f>SUM(D50:F50)</f>
        <v>0</v>
      </c>
      <c r="D50" s="114"/>
      <c r="E50" s="115"/>
      <c r="F50" s="115"/>
      <c r="G50" s="116"/>
      <c r="H50" s="117"/>
      <c r="I50" s="118"/>
      <c r="J50" s="119"/>
      <c r="K50" s="119"/>
      <c r="L50" s="119"/>
      <c r="M50" s="119"/>
      <c r="N50" s="15" t="str">
        <f>BQ50&amp;BR50&amp;BS50&amp;BT50&amp;BU50</f>
        <v/>
      </c>
      <c r="BQ50" s="23" t="str">
        <f>IF(AND(C50&gt;0,J50="")," * No olvide digitar la variable Pueblos Originarios. Digite Cero si no tiene.",IF(J50&gt;C50," * La variable Pueblos Originarios No puede ser mayor al Total.",""))</f>
        <v/>
      </c>
      <c r="BR50" s="23" t="str">
        <f>IF(AND(C50&gt;0,K50="")," * No olvide digitar la variable Migrantes. Digite Cero si no tiene.",IF(K50&gt;C50," * La variable Migrantes No puede ser mayor al Total.",""))</f>
        <v/>
      </c>
      <c r="BS50" s="23" t="str">
        <f>IF(AND(C50&gt;0,L50="")," * No olvide digitar la variable Niños, niñas, adolescentes y jóvenes SENAME. Digite Cero si no tiene.",IF(L50&gt;C50," * La variable Niños, niñas, adolescentes y jóvenes SENAME No puede ser mayor al Total.",""))</f>
        <v/>
      </c>
      <c r="BT50" s="23" t="str">
        <f>IF(AND(C50&gt;0,M50="")," * No olvide digitar la variable Niños, niñas, adolescentes y jóvenes Mejor Niñez. Digite Cero si no tiene.",IF(M50&gt;C50," * La variable Niños, niñas, adolescentes y jóvenes Mejor Niñez No puede ser mayor al Total.",""))</f>
        <v/>
      </c>
      <c r="BZ50" s="25">
        <f t="shared" ref="BZ50:BZ58" si="35">IF(AND(C50&gt;0,J50=""),1,IF(J50&gt;C50,1,0))</f>
        <v>0</v>
      </c>
      <c r="CA50" s="25">
        <f t="shared" ref="CA50:CA58" si="36">IF(AND(C50&gt;0,K50=""),1,IF(K50&gt;C50,1,0))</f>
        <v>0</v>
      </c>
      <c r="CB50" s="25">
        <f t="shared" ref="CB50:CB58" si="37">IF(AND(C50&gt;0,L50=""),1,IF(L50&gt;C50,1,0))</f>
        <v>0</v>
      </c>
      <c r="CC50" s="25">
        <f t="shared" ref="CC50:CC58" si="38">IF(AND(C50&gt;0,M50=""),1,IF(M50&gt;C50,1,0))</f>
        <v>0</v>
      </c>
    </row>
    <row r="51" spans="1:82" s="15" customFormat="1" ht="10.5" x14ac:dyDescent="0.15">
      <c r="A51" s="260" t="s">
        <v>75</v>
      </c>
      <c r="B51" s="261"/>
      <c r="C51" s="120">
        <f t="shared" ref="C51:C56" si="39">SUM(D51:F51)</f>
        <v>0</v>
      </c>
      <c r="D51" s="121"/>
      <c r="E51" s="122"/>
      <c r="F51" s="122"/>
      <c r="G51" s="123"/>
      <c r="H51" s="117"/>
      <c r="I51" s="118"/>
      <c r="J51" s="119"/>
      <c r="K51" s="119"/>
      <c r="L51" s="119"/>
      <c r="M51" s="119"/>
      <c r="N51" s="15" t="str">
        <f t="shared" ref="N51:N58" si="40">BQ51&amp;BR51&amp;BS51&amp;BT51&amp;BU51</f>
        <v/>
      </c>
      <c r="BQ51" s="23" t="str">
        <f t="shared" ref="BQ51:BQ58" si="41">IF(AND(C51&gt;0,J51="")," * No olvide digitar la variable Pueblos Originarios. Digite Cero si no tiene.",IF(J51&gt;C51," * La variable Pueblos Originarios No puede ser mayor al Total.",""))</f>
        <v/>
      </c>
      <c r="BR51" s="23" t="str">
        <f t="shared" ref="BR51:BR58" si="42">IF(AND(C51&gt;0,K51="")," * No olvide digitar la variable Migrantes. Digite Cero si no tiene.",IF(K51&gt;C51," * La variable Migrantes No puede ser mayor al Total.",""))</f>
        <v/>
      </c>
      <c r="BS51" s="23" t="str">
        <f t="shared" ref="BS51:BS58" si="43">IF(AND(C51&gt;0,L51="")," * No olvide digitar la variable Niños, niñas, adolescentes y jóvenes SENAME. Digite Cero si no tiene.",IF(L51&gt;C51," * La variable Niños, niñas, adolescentes y jóvenes SENAME No puede ser mayor al Total.",""))</f>
        <v/>
      </c>
      <c r="BT51" s="23" t="str">
        <f t="shared" ref="BT51:BT58" si="44">IF(AND(C51&gt;0,M51="")," * No olvide digitar la variable Niños, niñas, adolescentes y jóvenes Mejor Niñez. Digite Cero si no tiene.",IF(M51&gt;C51," * La variable Niños, niñas, adolescentes y jóvenes Mejor Niñez No puede ser mayor al Total.",""))</f>
        <v/>
      </c>
      <c r="BZ51" s="25">
        <f t="shared" si="35"/>
        <v>0</v>
      </c>
      <c r="CA51" s="25">
        <f t="shared" si="36"/>
        <v>0</v>
      </c>
      <c r="CB51" s="25">
        <f t="shared" si="37"/>
        <v>0</v>
      </c>
      <c r="CC51" s="25">
        <f t="shared" si="38"/>
        <v>0</v>
      </c>
    </row>
    <row r="52" spans="1:82" s="15" customFormat="1" ht="10.5" x14ac:dyDescent="0.15">
      <c r="A52" s="260" t="s">
        <v>76</v>
      </c>
      <c r="B52" s="261"/>
      <c r="C52" s="16">
        <f t="shared" si="39"/>
        <v>0</v>
      </c>
      <c r="D52" s="121"/>
      <c r="E52" s="122"/>
      <c r="F52" s="122"/>
      <c r="G52" s="123"/>
      <c r="H52" s="117"/>
      <c r="I52" s="118"/>
      <c r="J52" s="119"/>
      <c r="K52" s="119"/>
      <c r="L52" s="119"/>
      <c r="M52" s="119"/>
      <c r="N52" s="15" t="str">
        <f t="shared" si="40"/>
        <v/>
      </c>
      <c r="BQ52" s="23" t="str">
        <f t="shared" si="41"/>
        <v/>
      </c>
      <c r="BR52" s="23" t="str">
        <f t="shared" si="42"/>
        <v/>
      </c>
      <c r="BS52" s="23" t="str">
        <f t="shared" si="43"/>
        <v/>
      </c>
      <c r="BT52" s="23" t="str">
        <f t="shared" si="44"/>
        <v/>
      </c>
      <c r="BZ52" s="25">
        <f t="shared" si="35"/>
        <v>0</v>
      </c>
      <c r="CA52" s="25">
        <f t="shared" si="36"/>
        <v>0</v>
      </c>
      <c r="CB52" s="25">
        <f t="shared" si="37"/>
        <v>0</v>
      </c>
      <c r="CC52" s="25">
        <f t="shared" si="38"/>
        <v>0</v>
      </c>
    </row>
    <row r="53" spans="1:82" s="15" customFormat="1" ht="10.5" x14ac:dyDescent="0.15">
      <c r="A53" s="279" t="s">
        <v>77</v>
      </c>
      <c r="B53" s="280"/>
      <c r="C53" s="16">
        <f t="shared" si="39"/>
        <v>0</v>
      </c>
      <c r="D53" s="121"/>
      <c r="E53" s="124"/>
      <c r="F53" s="122"/>
      <c r="G53" s="125"/>
      <c r="H53" s="126"/>
      <c r="I53" s="127"/>
      <c r="J53" s="99"/>
      <c r="K53" s="99"/>
      <c r="L53" s="99"/>
      <c r="M53" s="99"/>
      <c r="N53" s="15" t="str">
        <f t="shared" si="40"/>
        <v/>
      </c>
      <c r="BQ53" s="23" t="str">
        <f t="shared" si="41"/>
        <v/>
      </c>
      <c r="BR53" s="23" t="str">
        <f t="shared" si="42"/>
        <v/>
      </c>
      <c r="BS53" s="23" t="str">
        <f t="shared" si="43"/>
        <v/>
      </c>
      <c r="BT53" s="23" t="str">
        <f t="shared" si="44"/>
        <v/>
      </c>
      <c r="BZ53" s="25">
        <f t="shared" si="35"/>
        <v>0</v>
      </c>
      <c r="CA53" s="25">
        <f t="shared" si="36"/>
        <v>0</v>
      </c>
      <c r="CB53" s="25">
        <f t="shared" si="37"/>
        <v>0</v>
      </c>
      <c r="CC53" s="25">
        <f t="shared" si="38"/>
        <v>0</v>
      </c>
    </row>
    <row r="54" spans="1:82" s="15" customFormat="1" ht="10.5" x14ac:dyDescent="0.15">
      <c r="A54" s="281" t="s">
        <v>78</v>
      </c>
      <c r="B54" s="128" t="s">
        <v>79</v>
      </c>
      <c r="C54" s="129">
        <f t="shared" si="39"/>
        <v>66</v>
      </c>
      <c r="D54" s="114">
        <v>66</v>
      </c>
      <c r="E54" s="115">
        <v>0</v>
      </c>
      <c r="F54" s="115">
        <v>0</v>
      </c>
      <c r="G54" s="116"/>
      <c r="H54" s="130">
        <v>0</v>
      </c>
      <c r="I54" s="131">
        <v>0</v>
      </c>
      <c r="J54" s="132">
        <v>0</v>
      </c>
      <c r="K54" s="132">
        <v>0</v>
      </c>
      <c r="L54" s="132">
        <v>0</v>
      </c>
      <c r="M54" s="132">
        <v>0</v>
      </c>
      <c r="N54" s="15" t="str">
        <f t="shared" si="40"/>
        <v/>
      </c>
      <c r="BQ54" s="23" t="str">
        <f t="shared" si="41"/>
        <v/>
      </c>
      <c r="BR54" s="23" t="str">
        <f t="shared" si="42"/>
        <v/>
      </c>
      <c r="BS54" s="23" t="str">
        <f t="shared" si="43"/>
        <v/>
      </c>
      <c r="BT54" s="23" t="str">
        <f t="shared" si="44"/>
        <v/>
      </c>
      <c r="BZ54" s="25">
        <f t="shared" si="35"/>
        <v>0</v>
      </c>
      <c r="CA54" s="25">
        <f t="shared" si="36"/>
        <v>0</v>
      </c>
      <c r="CB54" s="25">
        <f t="shared" si="37"/>
        <v>0</v>
      </c>
      <c r="CC54" s="25">
        <f t="shared" si="38"/>
        <v>0</v>
      </c>
    </row>
    <row r="55" spans="1:82" s="15" customFormat="1" ht="10.5" x14ac:dyDescent="0.15">
      <c r="A55" s="282"/>
      <c r="B55" s="133" t="s">
        <v>80</v>
      </c>
      <c r="C55" s="16">
        <f t="shared" si="39"/>
        <v>0</v>
      </c>
      <c r="D55" s="121"/>
      <c r="E55" s="122"/>
      <c r="F55" s="122"/>
      <c r="G55" s="123"/>
      <c r="H55" s="130"/>
      <c r="I55" s="131"/>
      <c r="J55" s="132"/>
      <c r="K55" s="132"/>
      <c r="L55" s="132"/>
      <c r="M55" s="132"/>
      <c r="N55" s="15" t="str">
        <f t="shared" si="40"/>
        <v/>
      </c>
      <c r="BQ55" s="23" t="str">
        <f t="shared" si="41"/>
        <v/>
      </c>
      <c r="BR55" s="23" t="str">
        <f t="shared" si="42"/>
        <v/>
      </c>
      <c r="BS55" s="23" t="str">
        <f t="shared" si="43"/>
        <v/>
      </c>
      <c r="BT55" s="23" t="str">
        <f t="shared" si="44"/>
        <v/>
      </c>
      <c r="BZ55" s="25">
        <f t="shared" si="35"/>
        <v>0</v>
      </c>
      <c r="CA55" s="25">
        <f t="shared" si="36"/>
        <v>0</v>
      </c>
      <c r="CB55" s="25">
        <f t="shared" si="37"/>
        <v>0</v>
      </c>
      <c r="CC55" s="25">
        <f t="shared" si="38"/>
        <v>0</v>
      </c>
    </row>
    <row r="56" spans="1:82" s="15" customFormat="1" ht="10.5" x14ac:dyDescent="0.15">
      <c r="A56" s="283"/>
      <c r="B56" s="134" t="s">
        <v>81</v>
      </c>
      <c r="C56" s="34">
        <f t="shared" si="39"/>
        <v>0</v>
      </c>
      <c r="D56" s="135"/>
      <c r="E56" s="136"/>
      <c r="F56" s="136"/>
      <c r="G56" s="137"/>
      <c r="H56" s="117"/>
      <c r="I56" s="118"/>
      <c r="J56" s="119"/>
      <c r="K56" s="119"/>
      <c r="L56" s="119"/>
      <c r="M56" s="119"/>
      <c r="N56" s="15" t="str">
        <f t="shared" si="40"/>
        <v/>
      </c>
      <c r="BQ56" s="23" t="str">
        <f t="shared" si="41"/>
        <v/>
      </c>
      <c r="BR56" s="23" t="str">
        <f t="shared" si="42"/>
        <v/>
      </c>
      <c r="BS56" s="23" t="str">
        <f t="shared" si="43"/>
        <v/>
      </c>
      <c r="BT56" s="23" t="str">
        <f t="shared" si="44"/>
        <v/>
      </c>
      <c r="BZ56" s="25">
        <f t="shared" si="35"/>
        <v>0</v>
      </c>
      <c r="CA56" s="25">
        <f t="shared" si="36"/>
        <v>0</v>
      </c>
      <c r="CB56" s="25">
        <f t="shared" si="37"/>
        <v>0</v>
      </c>
      <c r="CC56" s="25">
        <f t="shared" si="38"/>
        <v>0</v>
      </c>
    </row>
    <row r="57" spans="1:82" s="15" customFormat="1" ht="10.5" x14ac:dyDescent="0.15">
      <c r="A57" s="265" t="s">
        <v>82</v>
      </c>
      <c r="B57" s="266"/>
      <c r="C57" s="129">
        <f>SUM(D57:G57)</f>
        <v>0</v>
      </c>
      <c r="D57" s="114"/>
      <c r="E57" s="115"/>
      <c r="F57" s="115"/>
      <c r="G57" s="138"/>
      <c r="H57" s="139"/>
      <c r="I57" s="140"/>
      <c r="J57" s="141"/>
      <c r="K57" s="141"/>
      <c r="L57" s="141"/>
      <c r="M57" s="141"/>
      <c r="N57" s="15" t="str">
        <f t="shared" si="40"/>
        <v/>
      </c>
      <c r="BQ57" s="23" t="str">
        <f t="shared" si="41"/>
        <v/>
      </c>
      <c r="BR57" s="23" t="str">
        <f t="shared" si="42"/>
        <v/>
      </c>
      <c r="BS57" s="23" t="str">
        <f t="shared" si="43"/>
        <v/>
      </c>
      <c r="BT57" s="23" t="str">
        <f t="shared" si="44"/>
        <v/>
      </c>
      <c r="BZ57" s="25">
        <f t="shared" si="35"/>
        <v>0</v>
      </c>
      <c r="CA57" s="25">
        <f t="shared" si="36"/>
        <v>0</v>
      </c>
      <c r="CB57" s="25">
        <f t="shared" si="37"/>
        <v>0</v>
      </c>
      <c r="CC57" s="25">
        <f t="shared" si="38"/>
        <v>0</v>
      </c>
    </row>
    <row r="58" spans="1:82" s="15" customFormat="1" ht="10.5" x14ac:dyDescent="0.15">
      <c r="A58" s="273" t="s">
        <v>83</v>
      </c>
      <c r="B58" s="271"/>
      <c r="C58" s="34">
        <f>SUM(D58:G58)</f>
        <v>28</v>
      </c>
      <c r="D58" s="135">
        <v>12</v>
      </c>
      <c r="E58" s="136">
        <v>16</v>
      </c>
      <c r="F58" s="136"/>
      <c r="G58" s="142"/>
      <c r="H58" s="126"/>
      <c r="I58" s="127"/>
      <c r="J58" s="99">
        <v>0</v>
      </c>
      <c r="K58" s="99">
        <v>0</v>
      </c>
      <c r="L58" s="99">
        <v>0</v>
      </c>
      <c r="M58" s="99">
        <v>0</v>
      </c>
      <c r="N58" s="15" t="str">
        <f t="shared" si="40"/>
        <v/>
      </c>
      <c r="BQ58" s="23" t="str">
        <f t="shared" si="41"/>
        <v/>
      </c>
      <c r="BR58" s="23" t="str">
        <f t="shared" si="42"/>
        <v/>
      </c>
      <c r="BS58" s="23" t="str">
        <f t="shared" si="43"/>
        <v/>
      </c>
      <c r="BT58" s="23" t="str">
        <f t="shared" si="44"/>
        <v/>
      </c>
      <c r="BZ58" s="25">
        <f t="shared" si="35"/>
        <v>0</v>
      </c>
      <c r="CA58" s="25">
        <f t="shared" si="36"/>
        <v>0</v>
      </c>
      <c r="CB58" s="25">
        <f t="shared" si="37"/>
        <v>0</v>
      </c>
      <c r="CC58" s="25">
        <f t="shared" si="38"/>
        <v>0</v>
      </c>
    </row>
    <row r="59" spans="1:82" s="15" customFormat="1" ht="10.5" x14ac:dyDescent="0.15">
      <c r="A59" s="277" t="s">
        <v>4</v>
      </c>
      <c r="B59" s="278"/>
      <c r="C59" s="65">
        <f>SUM(C54:C58)+C50</f>
        <v>94</v>
      </c>
      <c r="D59" s="143">
        <f t="shared" ref="D59:M59" si="45">SUM(D54:D58)+D50</f>
        <v>78</v>
      </c>
      <c r="E59" s="67">
        <f t="shared" si="45"/>
        <v>16</v>
      </c>
      <c r="F59" s="67">
        <f t="shared" si="45"/>
        <v>0</v>
      </c>
      <c r="G59" s="67">
        <f t="shared" si="45"/>
        <v>0</v>
      </c>
      <c r="H59" s="144">
        <f t="shared" si="45"/>
        <v>0</v>
      </c>
      <c r="I59" s="66">
        <f t="shared" si="45"/>
        <v>0</v>
      </c>
      <c r="J59" s="144">
        <f t="shared" si="45"/>
        <v>0</v>
      </c>
      <c r="K59" s="65">
        <f t="shared" si="45"/>
        <v>0</v>
      </c>
      <c r="L59" s="65">
        <f t="shared" si="45"/>
        <v>0</v>
      </c>
      <c r="M59" s="65">
        <f t="shared" si="45"/>
        <v>0</v>
      </c>
    </row>
    <row r="60" spans="1:82" s="145" customFormat="1" ht="10.5" x14ac:dyDescent="0.15">
      <c r="A60" s="145" t="s">
        <v>84</v>
      </c>
    </row>
    <row r="61" spans="1:82" s="5" customFormat="1" ht="11.25" x14ac:dyDescent="0.15">
      <c r="A61" s="3" t="s">
        <v>85</v>
      </c>
    </row>
    <row r="62" spans="1:82" s="5" customFormat="1" ht="11.25" customHeight="1" x14ac:dyDescent="0.15">
      <c r="A62" s="287" t="s">
        <v>86</v>
      </c>
      <c r="B62" s="289"/>
      <c r="C62" s="291" t="s">
        <v>87</v>
      </c>
      <c r="D62" s="291"/>
      <c r="E62" s="291"/>
      <c r="F62" s="291"/>
      <c r="G62" s="291"/>
      <c r="H62" s="291"/>
      <c r="I62" s="291"/>
      <c r="J62" s="291"/>
      <c r="K62" s="291"/>
      <c r="L62" s="291"/>
      <c r="M62" s="291"/>
      <c r="N62" s="291"/>
      <c r="O62" s="291"/>
      <c r="P62" s="292"/>
      <c r="Q62" s="297" t="s">
        <v>15</v>
      </c>
      <c r="R62" s="293" t="s">
        <v>16</v>
      </c>
      <c r="S62" s="293" t="s">
        <v>57</v>
      </c>
      <c r="T62" s="293" t="s">
        <v>88</v>
      </c>
      <c r="U62" s="295" t="s">
        <v>89</v>
      </c>
    </row>
    <row r="63" spans="1:82" s="15" customFormat="1" ht="21" x14ac:dyDescent="0.15">
      <c r="A63" s="288"/>
      <c r="B63" s="290"/>
      <c r="C63" s="14" t="s">
        <v>90</v>
      </c>
      <c r="D63" s="6" t="s">
        <v>4</v>
      </c>
      <c r="E63" s="41" t="s">
        <v>91</v>
      </c>
      <c r="F63" s="8" t="s">
        <v>92</v>
      </c>
      <c r="G63" s="8" t="s">
        <v>93</v>
      </c>
      <c r="H63" s="8" t="s">
        <v>94</v>
      </c>
      <c r="I63" s="8" t="s">
        <v>95</v>
      </c>
      <c r="J63" s="8" t="s">
        <v>96</v>
      </c>
      <c r="K63" s="8" t="s">
        <v>97</v>
      </c>
      <c r="L63" s="8" t="s">
        <v>98</v>
      </c>
      <c r="M63" s="8" t="s">
        <v>99</v>
      </c>
      <c r="N63" s="8" t="s">
        <v>100</v>
      </c>
      <c r="O63" s="8" t="s">
        <v>101</v>
      </c>
      <c r="P63" s="146" t="s">
        <v>102</v>
      </c>
      <c r="Q63" s="298"/>
      <c r="R63" s="294"/>
      <c r="S63" s="294"/>
      <c r="T63" s="294"/>
      <c r="U63" s="296"/>
    </row>
    <row r="64" spans="1:82" s="15" customFormat="1" ht="10.5" x14ac:dyDescent="0.15">
      <c r="A64" s="265" t="s">
        <v>103</v>
      </c>
      <c r="B64" s="266"/>
      <c r="C64" s="147"/>
      <c r="D64" s="148">
        <f t="shared" ref="D64:D69" si="46">SUM(E64:P64)</f>
        <v>0</v>
      </c>
      <c r="E64" s="114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38"/>
      <c r="Q64" s="48"/>
      <c r="R64" s="46"/>
      <c r="S64" s="46"/>
      <c r="T64" s="46"/>
      <c r="U64" s="49"/>
      <c r="V64" s="15" t="str">
        <f>BQ64&amp;BR64&amp;BS64&amp;BT64&amp;BU64</f>
        <v/>
      </c>
      <c r="BQ64" s="23" t="str">
        <f>IF(AND($D64&gt;0,Q64="")," * No olvide digitar la variable Pueblos originarios. Digite Cero si no tiene.",IF(Q64&gt;$D64," * La variable Pueblos originarios No puede ser mayor al Total.",""))</f>
        <v/>
      </c>
      <c r="BR64" s="23" t="str">
        <f>IF(AND($D64&gt;0,R64="")," * No olvide digitar la variable Migrantes. Digite Cero si no tiene.",IF(R64&gt;$D64," * La variable Migrantes No puede ser mayor al Total.",""))</f>
        <v/>
      </c>
      <c r="BS64" s="23" t="str">
        <f>IF(AND($D64&gt;0,S64="")," * No olvide digitar la variable Población en ECICEP. Digite Cero si no tiene.",IF(S64&gt;$D64," * La variable Población en ECICEP No puede ser mayor al Total.",""))</f>
        <v/>
      </c>
      <c r="BT64" s="23" t="str">
        <f>IF(AND($D64&gt;0,T64="")," * No olvide digitar la variable Población ELEAM o Institucionalizada. Digite Cero si no tiene.",IF(T64&gt;$D64," * La variable Población ELEAM o Institucionalizada No puede ser mayor al Total.",""))</f>
        <v/>
      </c>
      <c r="BU64" s="23" t="str">
        <f>IF(AND($D64&gt;0,U64="")," * No olvide digitar la variable Atención nutricional a personas con NED. Digite Cero si no tiene.",IF(U64&gt;$D64," * La variable Atención nutricional a personas con NED No puede ser mayor al Total.",""))</f>
        <v/>
      </c>
      <c r="BZ64" s="25">
        <f>IF(AND($D64&gt;0,Q64=""),1,IF(Q64&gt;$D64,1,0))</f>
        <v>0</v>
      </c>
      <c r="CA64" s="25">
        <f>IF(AND($D64&gt;0,R64=""),1,IF(R64&gt;$D64,1,0))</f>
        <v>0</v>
      </c>
      <c r="CB64" s="25">
        <f>IF(AND($D64&gt;0,S64=""),1,IF(S64&gt;$D64,1,0))</f>
        <v>0</v>
      </c>
      <c r="CC64" s="25">
        <f>IF(AND($D64&gt;0,T64=""),1,IF(T64&gt;$D64,1,0))</f>
        <v>0</v>
      </c>
      <c r="CD64" s="25">
        <f>IF(AND($D64&gt;0,U64=""),1,IF(U64&gt;$D64,1,0))</f>
        <v>0</v>
      </c>
    </row>
    <row r="65" spans="1:82" s="15" customFormat="1" ht="10.5" x14ac:dyDescent="0.15">
      <c r="A65" s="279" t="s">
        <v>104</v>
      </c>
      <c r="B65" s="280"/>
      <c r="C65" s="149"/>
      <c r="D65" s="150">
        <f t="shared" si="46"/>
        <v>0</v>
      </c>
      <c r="E65" s="135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42"/>
      <c r="Q65" s="63"/>
      <c r="R65" s="62"/>
      <c r="S65" s="62"/>
      <c r="T65" s="62"/>
      <c r="U65" s="151"/>
      <c r="V65" s="15" t="str">
        <f>BQ65&amp;BR65</f>
        <v/>
      </c>
      <c r="BQ65" s="23" t="str">
        <f>IF(AND(D65&gt;0,Q65="")," * No olvide digitar la variable Pueblos originarios. Digite Cero si no tiene.",IF(Q65&gt;D65," * La variable Pueblos originarios No puede ser mayor al Total.",""))</f>
        <v/>
      </c>
      <c r="BR65" s="23" t="str">
        <f>IF(AND(D65&gt;0,R65="")," * No olvide digitar la variable Migrantes. Digite Cero si no tiene.",IF(R65&gt;D65," * La variable Migrantes No puede ser mayor al Total.",""))</f>
        <v/>
      </c>
      <c r="BS65" s="23" t="str">
        <f t="shared" ref="BS65:BS69" si="47">IF(AND($D65&gt;0,S65="")," * No olvide digitar la variable Población en ECICEP. Digite Cero si no tiene.",IF(S65&gt;$D65," * La variable Población en ECICEP No puede ser mayor al Total.",""))</f>
        <v/>
      </c>
      <c r="BT65" s="23" t="str">
        <f t="shared" ref="BT65:BT69" si="48">IF(AND($D65&gt;0,T65="")," * No olvide digitar la variable Población ELEAM o Institucionalizada. Digite Cero si no tiene.",IF(T65&gt;$D65," * La variable Población ELEAM o Institucionalizada No puede ser mayor al Total.",""))</f>
        <v/>
      </c>
      <c r="BU65" s="23" t="str">
        <f t="shared" ref="BU65:BU69" si="49">IF(AND($D65&gt;0,U65="")," * No olvide digitar la variable Atención nutricional a personas con NED. Digite Cero si no tiene.",IF(U65&gt;$D65," * La variable Atención nutricional a personas con NED No puede ser mayor al Total.",""))</f>
        <v/>
      </c>
      <c r="BZ65" s="25">
        <f>IF(AND(D65&gt;0,Q65=""),1,IF(Q65&gt;D65,1,0))</f>
        <v>0</v>
      </c>
      <c r="CA65" s="25">
        <f>IF(AND(D65&gt;0,R65=""),1,IF(R65&gt;D65,1,0))</f>
        <v>0</v>
      </c>
      <c r="CB65" s="25">
        <f t="shared" ref="CB65:CD69" si="50">IF(AND($D65&gt;0,S65=""),1,IF(S65&gt;$D65,1,0))</f>
        <v>0</v>
      </c>
      <c r="CC65" s="25">
        <f t="shared" si="50"/>
        <v>0</v>
      </c>
      <c r="CD65" s="25">
        <f t="shared" si="50"/>
        <v>0</v>
      </c>
    </row>
    <row r="66" spans="1:82" s="15" customFormat="1" ht="10.5" x14ac:dyDescent="0.15">
      <c r="A66" s="274" t="s">
        <v>105</v>
      </c>
      <c r="B66" s="43" t="s">
        <v>106</v>
      </c>
      <c r="C66" s="147"/>
      <c r="D66" s="148">
        <f t="shared" si="46"/>
        <v>0</v>
      </c>
      <c r="E66" s="152"/>
      <c r="F66" s="153"/>
      <c r="G66" s="153"/>
      <c r="H66" s="153"/>
      <c r="I66" s="153"/>
      <c r="J66" s="153"/>
      <c r="K66" s="153"/>
      <c r="L66" s="153"/>
      <c r="M66" s="153"/>
      <c r="N66" s="153"/>
      <c r="O66" s="153"/>
      <c r="P66" s="154"/>
      <c r="Q66" s="79"/>
      <c r="R66" s="75"/>
      <c r="S66" s="75"/>
      <c r="T66" s="75"/>
      <c r="U66" s="155"/>
      <c r="V66" s="15" t="str">
        <f>BQ66&amp;BR66</f>
        <v/>
      </c>
      <c r="BQ66" s="23" t="str">
        <f>IF(AND(D66&gt;0,Q66="")," * No olvide digitar la variable Pueblos originarios. Digite Cero si no tiene.",IF(Q66&gt;D66," * La variable Pueblos originarios No puede ser mayor al Total.",""))</f>
        <v/>
      </c>
      <c r="BR66" s="23" t="str">
        <f>IF(AND(D66&gt;0,R66="")," * No olvide digitar la variable Migrantes. Digite Cero si no tiene.",IF(R66&gt;D66," * La variable Migrantes No puede ser mayor al Total.",""))</f>
        <v/>
      </c>
      <c r="BS66" s="23" t="str">
        <f t="shared" si="47"/>
        <v/>
      </c>
      <c r="BT66" s="23" t="str">
        <f t="shared" si="48"/>
        <v/>
      </c>
      <c r="BU66" s="23" t="str">
        <f t="shared" si="49"/>
        <v/>
      </c>
      <c r="BZ66" s="25">
        <f>IF(AND(D66&gt;0,Q66=""),1,IF(Q66&gt;D66,1,0))</f>
        <v>0</v>
      </c>
      <c r="CA66" s="25">
        <f>IF(AND(D66&gt;0,R66=""),1,IF(R66&gt;D66,1,0))</f>
        <v>0</v>
      </c>
      <c r="CB66" s="25">
        <f t="shared" si="50"/>
        <v>0</v>
      </c>
      <c r="CC66" s="25">
        <f t="shared" si="50"/>
        <v>0</v>
      </c>
      <c r="CD66" s="25">
        <f t="shared" si="50"/>
        <v>0</v>
      </c>
    </row>
    <row r="67" spans="1:82" s="15" customFormat="1" ht="10.5" x14ac:dyDescent="0.15">
      <c r="A67" s="275"/>
      <c r="B67" s="134" t="s">
        <v>107</v>
      </c>
      <c r="C67" s="156"/>
      <c r="D67" s="157">
        <f t="shared" si="46"/>
        <v>0</v>
      </c>
      <c r="E67" s="135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42"/>
      <c r="Q67" s="63"/>
      <c r="R67" s="62"/>
      <c r="S67" s="62"/>
      <c r="T67" s="62"/>
      <c r="U67" s="151"/>
      <c r="V67" s="15" t="str">
        <f>BQ67&amp;BR67</f>
        <v/>
      </c>
      <c r="BQ67" s="23" t="str">
        <f>IF(AND(D67&gt;0,Q67="")," * No olvide digitar la variable Pueblos originarios. Digite Cero si no tiene.",IF(Q67&gt;D67," * La variable Pueblos originarios No puede ser mayor al Total.",""))</f>
        <v/>
      </c>
      <c r="BR67" s="23" t="str">
        <f>IF(AND(D67&gt;0,R67="")," * No olvide digitar la variable Migrantes. Digite Cero si no tiene.",IF(R67&gt;D67," * La variable Migrantes No puede ser mayor al Total.",""))</f>
        <v/>
      </c>
      <c r="BS67" s="23" t="str">
        <f t="shared" si="47"/>
        <v/>
      </c>
      <c r="BT67" s="23" t="str">
        <f t="shared" si="48"/>
        <v/>
      </c>
      <c r="BU67" s="23" t="str">
        <f t="shared" si="49"/>
        <v/>
      </c>
      <c r="BZ67" s="25">
        <f>IF(AND(D67&gt;0,Q67=""),1,IF(Q67&gt;D67,1,0))</f>
        <v>0</v>
      </c>
      <c r="CA67" s="25">
        <f>IF(AND(D67&gt;0,R67=""),1,IF(R67&gt;D67,1,0))</f>
        <v>0</v>
      </c>
      <c r="CB67" s="25">
        <f t="shared" si="50"/>
        <v>0</v>
      </c>
      <c r="CC67" s="25">
        <f t="shared" si="50"/>
        <v>0</v>
      </c>
      <c r="CD67" s="25">
        <f t="shared" si="50"/>
        <v>0</v>
      </c>
    </row>
    <row r="68" spans="1:82" s="15" customFormat="1" ht="10.5" x14ac:dyDescent="0.15">
      <c r="A68" s="275"/>
      <c r="B68" s="158" t="s">
        <v>108</v>
      </c>
      <c r="C68" s="159"/>
      <c r="D68" s="160">
        <f t="shared" si="46"/>
        <v>0</v>
      </c>
      <c r="E68" s="152"/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154"/>
      <c r="Q68" s="79"/>
      <c r="R68" s="75"/>
      <c r="S68" s="75"/>
      <c r="T68" s="75"/>
      <c r="U68" s="155"/>
      <c r="V68" s="15" t="str">
        <f>BQ68&amp;BR68</f>
        <v/>
      </c>
      <c r="BQ68" s="23" t="str">
        <f>IF(AND(D68&gt;0,Q68="")," * No olvide digitar la variable Pueblos originarios. Digite Cero si no tiene.",IF(Q68&gt;D68," * La variable Pueblos originarios No puede ser mayor al Total.",""))</f>
        <v/>
      </c>
      <c r="BR68" s="23" t="str">
        <f>IF(AND(D68&gt;0,R68="")," * No olvide digitar la variable Migrantes. Digite Cero si no tiene.",IF(R68&gt;D68," * La variable Migrantes No puede ser mayor al Total.",""))</f>
        <v/>
      </c>
      <c r="BS68" s="23" t="str">
        <f t="shared" si="47"/>
        <v/>
      </c>
      <c r="BT68" s="23" t="str">
        <f t="shared" si="48"/>
        <v/>
      </c>
      <c r="BU68" s="23" t="str">
        <f t="shared" si="49"/>
        <v/>
      </c>
      <c r="BZ68" s="25">
        <f>IF(AND(D68&gt;0,Q68=""),1,IF(Q68&gt;D68,1,0))</f>
        <v>0</v>
      </c>
      <c r="CA68" s="25">
        <f>IF(AND(D68&gt;0,R68=""),1,IF(R68&gt;D68,1,0))</f>
        <v>0</v>
      </c>
      <c r="CB68" s="25">
        <f t="shared" si="50"/>
        <v>0</v>
      </c>
      <c r="CC68" s="25">
        <f t="shared" si="50"/>
        <v>0</v>
      </c>
      <c r="CD68" s="25">
        <f t="shared" si="50"/>
        <v>0</v>
      </c>
    </row>
    <row r="69" spans="1:82" s="15" customFormat="1" ht="10.5" x14ac:dyDescent="0.15">
      <c r="A69" s="276"/>
      <c r="B69" s="161" t="s">
        <v>109</v>
      </c>
      <c r="C69" s="162"/>
      <c r="D69" s="150">
        <f t="shared" si="46"/>
        <v>0</v>
      </c>
      <c r="E69" s="163"/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5"/>
      <c r="Q69" s="98"/>
      <c r="R69" s="60"/>
      <c r="S69" s="60"/>
      <c r="T69" s="60"/>
      <c r="U69" s="64"/>
      <c r="V69" s="15" t="str">
        <f>BQ69&amp;BR69</f>
        <v/>
      </c>
      <c r="BQ69" s="23" t="str">
        <f>IF(AND(D69&gt;0,Q69="")," * No olvide digitar la variable Pueblos originarios. Digite Cero si no tiene.",IF(Q69&gt;D69," * La variable Pueblos originarios No puede ser mayor al Total.",""))</f>
        <v/>
      </c>
      <c r="BR69" s="23" t="str">
        <f>IF(AND(D69&gt;0,R69="")," * No olvide digitar la variable Migrantes. Digite Cero si no tiene.",IF(R69&gt;D69," * La variable Migrantes No puede ser mayor al Total.",""))</f>
        <v/>
      </c>
      <c r="BS69" s="23" t="str">
        <f t="shared" si="47"/>
        <v/>
      </c>
      <c r="BT69" s="23" t="str">
        <f t="shared" si="48"/>
        <v/>
      </c>
      <c r="BU69" s="23" t="str">
        <f t="shared" si="49"/>
        <v/>
      </c>
      <c r="BZ69" s="25">
        <f>IF(AND(D69&gt;0,Q69=""),1,IF(Q69&gt;D69,1,0))</f>
        <v>0</v>
      </c>
      <c r="CA69" s="25">
        <f>IF(AND(D69&gt;0,R69=""),1,IF(R69&gt;D69,1,0))</f>
        <v>0</v>
      </c>
      <c r="CB69" s="25">
        <f t="shared" si="50"/>
        <v>0</v>
      </c>
      <c r="CC69" s="25">
        <f t="shared" si="50"/>
        <v>0</v>
      </c>
      <c r="CD69" s="25">
        <f t="shared" si="50"/>
        <v>0</v>
      </c>
    </row>
    <row r="70" spans="1:82" s="5" customFormat="1" ht="11.25" x14ac:dyDescent="0.15">
      <c r="A70" s="166" t="s">
        <v>110</v>
      </c>
    </row>
    <row r="71" spans="1:82" s="15" customFormat="1" ht="10.5" x14ac:dyDescent="0.15">
      <c r="A71" s="287" t="s">
        <v>111</v>
      </c>
      <c r="B71" s="289"/>
      <c r="C71" s="308" t="s">
        <v>112</v>
      </c>
      <c r="D71" s="308"/>
      <c r="E71" s="308"/>
      <c r="F71" s="308"/>
      <c r="G71" s="309"/>
      <c r="H71" s="284" t="s">
        <v>113</v>
      </c>
      <c r="I71" s="285"/>
    </row>
    <row r="72" spans="1:82" s="15" customFormat="1" ht="10.5" customHeight="1" x14ac:dyDescent="0.15">
      <c r="A72" s="306"/>
      <c r="B72" s="307"/>
      <c r="C72" s="287" t="s">
        <v>4</v>
      </c>
      <c r="D72" s="263" t="s">
        <v>114</v>
      </c>
      <c r="E72" s="264"/>
      <c r="F72" s="267"/>
      <c r="G72" s="299" t="s">
        <v>115</v>
      </c>
      <c r="H72" s="286"/>
      <c r="I72" s="285"/>
    </row>
    <row r="73" spans="1:82" s="15" customFormat="1" ht="21" x14ac:dyDescent="0.15">
      <c r="A73" s="288"/>
      <c r="B73" s="290"/>
      <c r="C73" s="288"/>
      <c r="D73" s="41" t="s">
        <v>116</v>
      </c>
      <c r="E73" s="8" t="s">
        <v>117</v>
      </c>
      <c r="F73" s="42" t="s">
        <v>102</v>
      </c>
      <c r="G73" s="300"/>
      <c r="H73" s="14" t="s">
        <v>118</v>
      </c>
      <c r="I73" s="6" t="s">
        <v>115</v>
      </c>
    </row>
    <row r="74" spans="1:82" s="15" customFormat="1" ht="10.5" x14ac:dyDescent="0.15">
      <c r="A74" s="301" t="s">
        <v>119</v>
      </c>
      <c r="B74" s="302"/>
      <c r="C74" s="113">
        <f t="shared" ref="C74:C81" si="51">SUM(D74:F74)+H74</f>
        <v>0</v>
      </c>
      <c r="D74" s="167"/>
      <c r="E74" s="168"/>
      <c r="F74" s="169"/>
      <c r="G74" s="170"/>
      <c r="H74" s="171"/>
      <c r="I74" s="172"/>
    </row>
    <row r="75" spans="1:82" s="15" customFormat="1" ht="10.5" x14ac:dyDescent="0.15">
      <c r="A75" s="303" t="s">
        <v>120</v>
      </c>
      <c r="B75" s="304"/>
      <c r="C75" s="120">
        <f t="shared" si="51"/>
        <v>0</v>
      </c>
      <c r="D75" s="173"/>
      <c r="E75" s="20"/>
      <c r="F75" s="174"/>
      <c r="G75" s="175"/>
      <c r="H75" s="176"/>
      <c r="I75" s="177"/>
    </row>
    <row r="76" spans="1:82" s="15" customFormat="1" ht="10.5" x14ac:dyDescent="0.15">
      <c r="A76" s="303" t="s">
        <v>121</v>
      </c>
      <c r="B76" s="304"/>
      <c r="C76" s="120">
        <f t="shared" si="51"/>
        <v>0</v>
      </c>
      <c r="D76" s="173"/>
      <c r="E76" s="20"/>
      <c r="F76" s="174"/>
      <c r="G76" s="175"/>
      <c r="H76" s="176"/>
      <c r="I76" s="177"/>
    </row>
    <row r="77" spans="1:82" s="15" customFormat="1" ht="10.5" x14ac:dyDescent="0.15">
      <c r="A77" s="305" t="s">
        <v>65</v>
      </c>
      <c r="B77" s="304"/>
      <c r="C77" s="120">
        <f t="shared" si="51"/>
        <v>0</v>
      </c>
      <c r="D77" s="173"/>
      <c r="E77" s="20"/>
      <c r="F77" s="174"/>
      <c r="G77" s="175"/>
      <c r="H77" s="176"/>
      <c r="I77" s="177"/>
    </row>
    <row r="78" spans="1:82" s="15" customFormat="1" ht="10.5" x14ac:dyDescent="0.15">
      <c r="A78" s="305" t="s">
        <v>66</v>
      </c>
      <c r="B78" s="304"/>
      <c r="C78" s="120">
        <f t="shared" si="51"/>
        <v>0</v>
      </c>
      <c r="D78" s="173"/>
      <c r="E78" s="20"/>
      <c r="F78" s="174"/>
      <c r="G78" s="175"/>
      <c r="H78" s="176"/>
      <c r="I78" s="177"/>
    </row>
    <row r="79" spans="1:82" s="15" customFormat="1" ht="10.5" x14ac:dyDescent="0.15">
      <c r="A79" s="303" t="s">
        <v>122</v>
      </c>
      <c r="B79" s="304"/>
      <c r="C79" s="120">
        <f t="shared" si="51"/>
        <v>0</v>
      </c>
      <c r="D79" s="173"/>
      <c r="E79" s="20"/>
      <c r="F79" s="174"/>
      <c r="G79" s="175"/>
      <c r="H79" s="176"/>
      <c r="I79" s="177"/>
    </row>
    <row r="80" spans="1:82" s="15" customFormat="1" ht="10.5" x14ac:dyDescent="0.15">
      <c r="A80" s="303" t="s">
        <v>123</v>
      </c>
      <c r="B80" s="304"/>
      <c r="C80" s="120">
        <f t="shared" si="51"/>
        <v>0</v>
      </c>
      <c r="D80" s="173"/>
      <c r="E80" s="20"/>
      <c r="F80" s="174"/>
      <c r="G80" s="175"/>
      <c r="H80" s="176"/>
      <c r="I80" s="177"/>
    </row>
    <row r="81" spans="1:78" s="15" customFormat="1" ht="10.5" x14ac:dyDescent="0.15">
      <c r="A81" s="310" t="s">
        <v>68</v>
      </c>
      <c r="B81" s="311"/>
      <c r="C81" s="178">
        <f t="shared" si="51"/>
        <v>0</v>
      </c>
      <c r="D81" s="179"/>
      <c r="E81" s="37"/>
      <c r="F81" s="180"/>
      <c r="G81" s="181"/>
      <c r="H81" s="182"/>
      <c r="I81" s="183"/>
    </row>
    <row r="82" spans="1:78" s="15" customFormat="1" ht="10.5" x14ac:dyDescent="0.15">
      <c r="A82" s="1" t="s">
        <v>124</v>
      </c>
    </row>
    <row r="83" spans="1:78" s="5" customFormat="1" ht="11.25" x14ac:dyDescent="0.15">
      <c r="A83" s="3" t="s">
        <v>125</v>
      </c>
    </row>
    <row r="84" spans="1:78" s="15" customFormat="1" ht="10.5" x14ac:dyDescent="0.15">
      <c r="A84" s="312" t="s">
        <v>126</v>
      </c>
      <c r="B84" s="312" t="s">
        <v>127</v>
      </c>
      <c r="C84" s="263" t="s">
        <v>128</v>
      </c>
      <c r="D84" s="264"/>
      <c r="E84" s="264"/>
      <c r="F84" s="264"/>
      <c r="G84" s="267"/>
    </row>
    <row r="85" spans="1:78" s="15" customFormat="1" ht="10.5" x14ac:dyDescent="0.15">
      <c r="A85" s="313"/>
      <c r="B85" s="313"/>
      <c r="C85" s="41" t="s">
        <v>129</v>
      </c>
      <c r="D85" s="11" t="s">
        <v>121</v>
      </c>
      <c r="E85" s="8" t="s">
        <v>130</v>
      </c>
      <c r="F85" s="8" t="s">
        <v>66</v>
      </c>
      <c r="G85" s="42" t="s">
        <v>122</v>
      </c>
    </row>
    <row r="86" spans="1:78" s="15" customFormat="1" ht="10.5" x14ac:dyDescent="0.15">
      <c r="A86" s="184" t="s">
        <v>131</v>
      </c>
      <c r="B86" s="185">
        <f>SUM(C86:G86)</f>
        <v>0</v>
      </c>
      <c r="C86" s="167"/>
      <c r="D86" s="186"/>
      <c r="E86" s="186"/>
      <c r="F86" s="186"/>
      <c r="G86" s="187"/>
    </row>
    <row r="87" spans="1:78" s="15" customFormat="1" ht="10.5" x14ac:dyDescent="0.15">
      <c r="A87" s="188" t="s">
        <v>80</v>
      </c>
      <c r="B87" s="189">
        <f>SUM(C87:G87)</f>
        <v>0</v>
      </c>
      <c r="C87" s="179"/>
      <c r="D87" s="190"/>
      <c r="E87" s="190"/>
      <c r="F87" s="190"/>
      <c r="G87" s="39"/>
    </row>
    <row r="88" spans="1:78" s="191" customFormat="1" ht="12" x14ac:dyDescent="0.2">
      <c r="A88" s="3" t="s">
        <v>132</v>
      </c>
    </row>
    <row r="89" spans="1:78" s="15" customFormat="1" ht="21" x14ac:dyDescent="0.15">
      <c r="A89" s="192" t="s">
        <v>133</v>
      </c>
      <c r="B89" s="193" t="s">
        <v>134</v>
      </c>
      <c r="C89" s="193" t="s">
        <v>135</v>
      </c>
    </row>
    <row r="90" spans="1:78" s="15" customFormat="1" ht="10.5" x14ac:dyDescent="0.15">
      <c r="A90" s="194" t="s">
        <v>131</v>
      </c>
      <c r="B90" s="195"/>
      <c r="C90" s="195"/>
    </row>
    <row r="91" spans="1:78" s="5" customFormat="1" ht="11.25" x14ac:dyDescent="0.15">
      <c r="A91" s="3" t="s">
        <v>136</v>
      </c>
    </row>
    <row r="92" spans="1:78" s="15" customFormat="1" ht="10.5" x14ac:dyDescent="0.15">
      <c r="A92" s="316" t="s">
        <v>137</v>
      </c>
      <c r="B92" s="316" t="s">
        <v>4</v>
      </c>
      <c r="C92" s="317" t="s">
        <v>138</v>
      </c>
      <c r="D92" s="318"/>
      <c r="E92" s="318"/>
      <c r="F92" s="318"/>
      <c r="G92" s="318"/>
      <c r="H92" s="318"/>
      <c r="I92" s="318"/>
      <c r="J92" s="318"/>
      <c r="K92" s="318"/>
      <c r="L92" s="318"/>
      <c r="M92" s="318"/>
      <c r="N92" s="318"/>
      <c r="O92" s="318"/>
      <c r="P92" s="318"/>
      <c r="Q92" s="318"/>
      <c r="R92" s="318"/>
      <c r="S92" s="318"/>
      <c r="T92" s="319" t="s">
        <v>139</v>
      </c>
      <c r="U92" s="320"/>
    </row>
    <row r="93" spans="1:78" s="15" customFormat="1" ht="10.5" x14ac:dyDescent="0.15">
      <c r="A93" s="316"/>
      <c r="B93" s="316"/>
      <c r="C93" s="323" t="s">
        <v>111</v>
      </c>
      <c r="D93" s="324"/>
      <c r="E93" s="324"/>
      <c r="F93" s="324"/>
      <c r="G93" s="324"/>
      <c r="H93" s="324"/>
      <c r="I93" s="324"/>
      <c r="J93" s="324"/>
      <c r="K93" s="324"/>
      <c r="L93" s="324"/>
      <c r="M93" s="324"/>
      <c r="N93" s="324"/>
      <c r="O93" s="324"/>
      <c r="P93" s="324"/>
      <c r="Q93" s="324"/>
      <c r="R93" s="324"/>
      <c r="S93" s="324"/>
      <c r="T93" s="321"/>
      <c r="U93" s="322"/>
    </row>
    <row r="94" spans="1:78" s="15" customFormat="1" ht="10.5" x14ac:dyDescent="0.15">
      <c r="A94" s="316"/>
      <c r="B94" s="316"/>
      <c r="C94" s="41" t="s">
        <v>129</v>
      </c>
      <c r="D94" s="8" t="s">
        <v>121</v>
      </c>
      <c r="E94" s="8" t="s">
        <v>130</v>
      </c>
      <c r="F94" s="8" t="s">
        <v>66</v>
      </c>
      <c r="G94" s="8" t="s">
        <v>122</v>
      </c>
      <c r="H94" s="8" t="s">
        <v>140</v>
      </c>
      <c r="I94" s="8" t="s">
        <v>141</v>
      </c>
      <c r="J94" s="8" t="s">
        <v>142</v>
      </c>
      <c r="K94" s="8" t="s">
        <v>143</v>
      </c>
      <c r="L94" s="8" t="s">
        <v>144</v>
      </c>
      <c r="M94" s="8" t="s">
        <v>145</v>
      </c>
      <c r="N94" s="8" t="s">
        <v>146</v>
      </c>
      <c r="O94" s="196" t="s">
        <v>147</v>
      </c>
      <c r="P94" s="8" t="s">
        <v>148</v>
      </c>
      <c r="Q94" s="8" t="s">
        <v>149</v>
      </c>
      <c r="R94" s="8" t="s">
        <v>150</v>
      </c>
      <c r="S94" s="42" t="s">
        <v>151</v>
      </c>
      <c r="T94" s="197" t="s">
        <v>152</v>
      </c>
      <c r="U94" s="198" t="s">
        <v>153</v>
      </c>
    </row>
    <row r="95" spans="1:78" s="15" customFormat="1" ht="21" x14ac:dyDescent="0.15">
      <c r="A95" s="199" t="s">
        <v>154</v>
      </c>
      <c r="B95" s="200">
        <f>SUM(C95:S95)</f>
        <v>0</v>
      </c>
      <c r="C95" s="167"/>
      <c r="D95" s="168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68"/>
      <c r="R95" s="168"/>
      <c r="S95" s="169"/>
      <c r="T95" s="167"/>
      <c r="U95" s="187"/>
      <c r="V95" s="15" t="str">
        <f>BQ95&amp;BR95</f>
        <v/>
      </c>
      <c r="BQ95" s="23" t="str">
        <f>IF((T95+U95)&lt;&gt;B95," * El total de Consultas por Sexo debe ser igual al Total de Consultas por grupo de Edad","")</f>
        <v/>
      </c>
      <c r="BZ95" s="25">
        <f t="shared" ref="BZ95:BZ109" si="52">IF((T95+U95)&lt;&gt;B95,1,0)</f>
        <v>0</v>
      </c>
    </row>
    <row r="96" spans="1:78" s="15" customFormat="1" ht="10.5" x14ac:dyDescent="0.15">
      <c r="A96" s="201" t="s">
        <v>155</v>
      </c>
      <c r="B96" s="200">
        <f t="shared" ref="B96:B109" si="53">SUM(C96:S96)</f>
        <v>0</v>
      </c>
      <c r="C96" s="173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174"/>
      <c r="T96" s="173"/>
      <c r="U96" s="22"/>
      <c r="V96" s="15" t="str">
        <f t="shared" ref="V96:V109" si="54">BQ96&amp;BR96</f>
        <v/>
      </c>
      <c r="BQ96" s="23" t="str">
        <f t="shared" ref="BQ96:BQ109" si="55">IF((T96+U96)&lt;&gt;B96," * El total de Consultas por Sexo debe ser igual al Total de Consultas por grupo de Edad","")</f>
        <v/>
      </c>
      <c r="BZ96" s="25">
        <f t="shared" si="52"/>
        <v>0</v>
      </c>
    </row>
    <row r="97" spans="1:78" s="15" customFormat="1" ht="10.5" x14ac:dyDescent="0.15">
      <c r="A97" s="201" t="s">
        <v>156</v>
      </c>
      <c r="B97" s="200">
        <f t="shared" si="53"/>
        <v>0</v>
      </c>
      <c r="C97" s="173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174"/>
      <c r="T97" s="173"/>
      <c r="U97" s="22"/>
      <c r="V97" s="15" t="str">
        <f t="shared" si="54"/>
        <v/>
      </c>
      <c r="BQ97" s="23" t="str">
        <f t="shared" si="55"/>
        <v/>
      </c>
      <c r="BZ97" s="25">
        <f t="shared" si="52"/>
        <v>0</v>
      </c>
    </row>
    <row r="98" spans="1:78" s="15" customFormat="1" ht="21" x14ac:dyDescent="0.15">
      <c r="A98" s="199" t="s">
        <v>157</v>
      </c>
      <c r="B98" s="200">
        <f t="shared" si="53"/>
        <v>0</v>
      </c>
      <c r="C98" s="173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174"/>
      <c r="T98" s="173"/>
      <c r="U98" s="22"/>
      <c r="V98" s="15" t="str">
        <f t="shared" si="54"/>
        <v/>
      </c>
      <c r="BQ98" s="23" t="str">
        <f t="shared" si="55"/>
        <v/>
      </c>
      <c r="BZ98" s="25">
        <f t="shared" si="52"/>
        <v>0</v>
      </c>
    </row>
    <row r="99" spans="1:78" s="15" customFormat="1" ht="10.5" x14ac:dyDescent="0.15">
      <c r="A99" s="201" t="s">
        <v>158</v>
      </c>
      <c r="B99" s="200">
        <f t="shared" si="53"/>
        <v>0</v>
      </c>
      <c r="C99" s="173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174"/>
      <c r="T99" s="173"/>
      <c r="U99" s="22"/>
      <c r="V99" s="15" t="str">
        <f t="shared" si="54"/>
        <v/>
      </c>
      <c r="BQ99" s="23" t="str">
        <f t="shared" si="55"/>
        <v/>
      </c>
      <c r="BZ99" s="25">
        <f t="shared" si="52"/>
        <v>0</v>
      </c>
    </row>
    <row r="100" spans="1:78" s="15" customFormat="1" ht="10.5" x14ac:dyDescent="0.15">
      <c r="A100" s="201" t="s">
        <v>159</v>
      </c>
      <c r="B100" s="200">
        <f t="shared" si="53"/>
        <v>0</v>
      </c>
      <c r="C100" s="173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174"/>
      <c r="T100" s="173"/>
      <c r="U100" s="22"/>
      <c r="V100" s="15" t="str">
        <f t="shared" si="54"/>
        <v/>
      </c>
      <c r="BQ100" s="23" t="str">
        <f t="shared" si="55"/>
        <v/>
      </c>
      <c r="BZ100" s="25">
        <f t="shared" si="52"/>
        <v>0</v>
      </c>
    </row>
    <row r="101" spans="1:78" s="15" customFormat="1" ht="10.5" x14ac:dyDescent="0.15">
      <c r="A101" s="201" t="s">
        <v>160</v>
      </c>
      <c r="B101" s="200">
        <f t="shared" si="53"/>
        <v>0</v>
      </c>
      <c r="C101" s="173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174"/>
      <c r="T101" s="173"/>
      <c r="U101" s="22"/>
      <c r="V101" s="15" t="str">
        <f t="shared" si="54"/>
        <v/>
      </c>
      <c r="BQ101" s="23" t="str">
        <f t="shared" si="55"/>
        <v/>
      </c>
      <c r="BZ101" s="25">
        <f t="shared" si="52"/>
        <v>0</v>
      </c>
    </row>
    <row r="102" spans="1:78" s="15" customFormat="1" ht="10.5" x14ac:dyDescent="0.15">
      <c r="A102" s="201" t="s">
        <v>161</v>
      </c>
      <c r="B102" s="200">
        <f t="shared" si="53"/>
        <v>0</v>
      </c>
      <c r="C102" s="173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174"/>
      <c r="T102" s="173"/>
      <c r="U102" s="22"/>
      <c r="V102" s="15" t="str">
        <f t="shared" si="54"/>
        <v/>
      </c>
      <c r="BQ102" s="23" t="str">
        <f t="shared" si="55"/>
        <v/>
      </c>
      <c r="BZ102" s="25">
        <f t="shared" si="52"/>
        <v>0</v>
      </c>
    </row>
    <row r="103" spans="1:78" s="15" customFormat="1" ht="10.5" x14ac:dyDescent="0.15">
      <c r="A103" s="201" t="s">
        <v>162</v>
      </c>
      <c r="B103" s="200">
        <f t="shared" si="53"/>
        <v>0</v>
      </c>
      <c r="C103" s="173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174"/>
      <c r="T103" s="173"/>
      <c r="U103" s="22"/>
      <c r="V103" s="15" t="str">
        <f t="shared" si="54"/>
        <v/>
      </c>
      <c r="BQ103" s="23" t="str">
        <f t="shared" si="55"/>
        <v/>
      </c>
      <c r="BZ103" s="25">
        <f t="shared" si="52"/>
        <v>0</v>
      </c>
    </row>
    <row r="104" spans="1:78" s="15" customFormat="1" ht="10.5" x14ac:dyDescent="0.15">
      <c r="A104" s="201" t="s">
        <v>163</v>
      </c>
      <c r="B104" s="200">
        <f t="shared" si="53"/>
        <v>0</v>
      </c>
      <c r="C104" s="173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174"/>
      <c r="T104" s="173"/>
      <c r="U104" s="22"/>
      <c r="V104" s="15" t="str">
        <f t="shared" si="54"/>
        <v/>
      </c>
      <c r="BQ104" s="23" t="str">
        <f t="shared" si="55"/>
        <v/>
      </c>
      <c r="BZ104" s="25">
        <f t="shared" si="52"/>
        <v>0</v>
      </c>
    </row>
    <row r="105" spans="1:78" s="15" customFormat="1" ht="10.5" x14ac:dyDescent="0.15">
      <c r="A105" s="201" t="s">
        <v>164</v>
      </c>
      <c r="B105" s="200">
        <f t="shared" si="53"/>
        <v>0</v>
      </c>
      <c r="C105" s="173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174"/>
      <c r="T105" s="173"/>
      <c r="U105" s="22"/>
      <c r="V105" s="15" t="str">
        <f t="shared" si="54"/>
        <v/>
      </c>
      <c r="BQ105" s="23" t="str">
        <f t="shared" si="55"/>
        <v/>
      </c>
      <c r="BZ105" s="25">
        <f t="shared" si="52"/>
        <v>0</v>
      </c>
    </row>
    <row r="106" spans="1:78" s="15" customFormat="1" ht="10.5" x14ac:dyDescent="0.15">
      <c r="A106" s="201" t="s">
        <v>165</v>
      </c>
      <c r="B106" s="200">
        <f t="shared" si="53"/>
        <v>0</v>
      </c>
      <c r="C106" s="173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174"/>
      <c r="T106" s="173"/>
      <c r="U106" s="22"/>
      <c r="V106" s="15" t="str">
        <f t="shared" si="54"/>
        <v/>
      </c>
      <c r="BQ106" s="23" t="str">
        <f t="shared" si="55"/>
        <v/>
      </c>
      <c r="BZ106" s="25">
        <f t="shared" si="52"/>
        <v>0</v>
      </c>
    </row>
    <row r="107" spans="1:78" s="15" customFormat="1" ht="10.5" x14ac:dyDescent="0.15">
      <c r="A107" s="201" t="s">
        <v>166</v>
      </c>
      <c r="B107" s="200">
        <f t="shared" si="53"/>
        <v>0</v>
      </c>
      <c r="C107" s="173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174"/>
      <c r="T107" s="173"/>
      <c r="U107" s="22"/>
      <c r="V107" s="15" t="str">
        <f t="shared" si="54"/>
        <v/>
      </c>
      <c r="BQ107" s="23" t="str">
        <f t="shared" si="55"/>
        <v/>
      </c>
      <c r="BZ107" s="25">
        <f t="shared" si="52"/>
        <v>0</v>
      </c>
    </row>
    <row r="108" spans="1:78" s="15" customFormat="1" ht="10.5" x14ac:dyDescent="0.15">
      <c r="A108" s="201" t="s">
        <v>167</v>
      </c>
      <c r="B108" s="200">
        <f t="shared" si="53"/>
        <v>0</v>
      </c>
      <c r="C108" s="173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174"/>
      <c r="T108" s="173"/>
      <c r="U108" s="22"/>
      <c r="V108" s="15" t="str">
        <f t="shared" si="54"/>
        <v/>
      </c>
      <c r="BQ108" s="23" t="str">
        <f t="shared" si="55"/>
        <v/>
      </c>
      <c r="BZ108" s="25">
        <f t="shared" si="52"/>
        <v>0</v>
      </c>
    </row>
    <row r="109" spans="1:78" s="15" customFormat="1" ht="10.5" x14ac:dyDescent="0.15">
      <c r="A109" s="201" t="s">
        <v>168</v>
      </c>
      <c r="B109" s="200">
        <f t="shared" si="53"/>
        <v>0</v>
      </c>
      <c r="C109" s="179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180"/>
      <c r="T109" s="179"/>
      <c r="U109" s="39"/>
      <c r="V109" s="15" t="str">
        <f t="shared" si="54"/>
        <v/>
      </c>
      <c r="BQ109" s="23" t="str">
        <f t="shared" si="55"/>
        <v/>
      </c>
      <c r="BZ109" s="25">
        <f t="shared" si="52"/>
        <v>0</v>
      </c>
    </row>
    <row r="110" spans="1:78" s="15" customFormat="1" ht="10.5" x14ac:dyDescent="0.15">
      <c r="A110" s="202" t="s">
        <v>4</v>
      </c>
      <c r="B110" s="203">
        <f>SUM(C110:S110)</f>
        <v>0</v>
      </c>
      <c r="C110" s="204">
        <f>SUM(C95:C109)</f>
        <v>0</v>
      </c>
      <c r="D110" s="205">
        <f t="shared" ref="D110:U110" si="56">SUM(D95:D109)</f>
        <v>0</v>
      </c>
      <c r="E110" s="205">
        <f t="shared" si="56"/>
        <v>0</v>
      </c>
      <c r="F110" s="205">
        <f t="shared" si="56"/>
        <v>0</v>
      </c>
      <c r="G110" s="205">
        <f t="shared" si="56"/>
        <v>0</v>
      </c>
      <c r="H110" s="206">
        <f t="shared" si="56"/>
        <v>0</v>
      </c>
      <c r="I110" s="205">
        <f t="shared" si="56"/>
        <v>0</v>
      </c>
      <c r="J110" s="205">
        <f t="shared" si="56"/>
        <v>0</v>
      </c>
      <c r="K110" s="205">
        <f t="shared" si="56"/>
        <v>0</v>
      </c>
      <c r="L110" s="205">
        <f t="shared" si="56"/>
        <v>0</v>
      </c>
      <c r="M110" s="205">
        <f t="shared" si="56"/>
        <v>0</v>
      </c>
      <c r="N110" s="205">
        <f t="shared" si="56"/>
        <v>0</v>
      </c>
      <c r="O110" s="205">
        <f t="shared" si="56"/>
        <v>0</v>
      </c>
      <c r="P110" s="205">
        <f t="shared" si="56"/>
        <v>0</v>
      </c>
      <c r="Q110" s="205">
        <f t="shared" si="56"/>
        <v>0</v>
      </c>
      <c r="R110" s="205">
        <f t="shared" si="56"/>
        <v>0</v>
      </c>
      <c r="S110" s="207">
        <f t="shared" si="56"/>
        <v>0</v>
      </c>
      <c r="T110" s="204">
        <f t="shared" si="56"/>
        <v>0</v>
      </c>
      <c r="U110" s="207">
        <f t="shared" si="56"/>
        <v>0</v>
      </c>
    </row>
    <row r="111" spans="1:78" s="5" customFormat="1" ht="11.25" x14ac:dyDescent="0.15">
      <c r="A111" s="108" t="s">
        <v>169</v>
      </c>
    </row>
    <row r="112" spans="1:78" s="15" customFormat="1" ht="10.5" x14ac:dyDescent="0.15">
      <c r="A112" s="284" t="s">
        <v>170</v>
      </c>
      <c r="B112" s="326" t="s">
        <v>171</v>
      </c>
      <c r="C112" s="329" t="s">
        <v>172</v>
      </c>
      <c r="D112" s="330"/>
      <c r="E112" s="331"/>
      <c r="F112" s="263" t="s">
        <v>173</v>
      </c>
      <c r="G112" s="264"/>
      <c r="H112" s="264"/>
      <c r="I112" s="264"/>
      <c r="J112" s="264"/>
      <c r="K112" s="264"/>
      <c r="L112" s="264"/>
      <c r="M112" s="264"/>
      <c r="N112" s="264"/>
      <c r="O112" s="264"/>
      <c r="P112" s="264"/>
      <c r="Q112" s="264"/>
      <c r="R112" s="264"/>
      <c r="S112" s="264"/>
      <c r="T112" s="208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78" s="15" customFormat="1" ht="10.5" x14ac:dyDescent="0.15">
      <c r="A113" s="325"/>
      <c r="B113" s="327"/>
      <c r="C113" s="332"/>
      <c r="D113" s="333"/>
      <c r="E113" s="334"/>
      <c r="F113" s="285" t="s">
        <v>174</v>
      </c>
      <c r="G113" s="285"/>
      <c r="H113" s="314" t="s">
        <v>175</v>
      </c>
      <c r="I113" s="315"/>
      <c r="J113" s="314" t="s">
        <v>176</v>
      </c>
      <c r="K113" s="315"/>
      <c r="L113" s="335" t="s">
        <v>177</v>
      </c>
      <c r="M113" s="336"/>
      <c r="N113" s="314" t="s">
        <v>147</v>
      </c>
      <c r="O113" s="315"/>
      <c r="P113" s="314" t="s">
        <v>178</v>
      </c>
      <c r="Q113" s="315"/>
      <c r="R113" s="314" t="s">
        <v>151</v>
      </c>
      <c r="S113" s="315"/>
    </row>
    <row r="114" spans="1:78" s="15" customFormat="1" ht="10.5" x14ac:dyDescent="0.15">
      <c r="A114" s="286"/>
      <c r="B114" s="328"/>
      <c r="C114" s="41" t="s">
        <v>179</v>
      </c>
      <c r="D114" s="11" t="s">
        <v>152</v>
      </c>
      <c r="E114" s="14" t="s">
        <v>153</v>
      </c>
      <c r="F114" s="41" t="s">
        <v>152</v>
      </c>
      <c r="G114" s="14" t="s">
        <v>153</v>
      </c>
      <c r="H114" s="41" t="s">
        <v>152</v>
      </c>
      <c r="I114" s="14" t="s">
        <v>153</v>
      </c>
      <c r="J114" s="41" t="s">
        <v>152</v>
      </c>
      <c r="K114" s="14" t="s">
        <v>153</v>
      </c>
      <c r="L114" s="41" t="s">
        <v>152</v>
      </c>
      <c r="M114" s="14" t="s">
        <v>153</v>
      </c>
      <c r="N114" s="41" t="s">
        <v>152</v>
      </c>
      <c r="O114" s="14" t="s">
        <v>153</v>
      </c>
      <c r="P114" s="41" t="s">
        <v>152</v>
      </c>
      <c r="Q114" s="14" t="s">
        <v>153</v>
      </c>
      <c r="R114" s="41" t="s">
        <v>152</v>
      </c>
      <c r="S114" s="14" t="s">
        <v>153</v>
      </c>
    </row>
    <row r="115" spans="1:78" s="15" customFormat="1" ht="10.5" x14ac:dyDescent="0.15">
      <c r="A115" s="209" t="s">
        <v>180</v>
      </c>
      <c r="B115" s="210"/>
      <c r="C115" s="211">
        <f t="shared" ref="C115:C118" si="57">SUM(D115+E115)</f>
        <v>0</v>
      </c>
      <c r="D115" s="212">
        <f>+F115+H115+J115+L115+N115+P115+R115</f>
        <v>0</v>
      </c>
      <c r="E115" s="213">
        <f>+G115+I115+K115+M115+O115+Q115+S115</f>
        <v>0</v>
      </c>
      <c r="F115" s="214"/>
      <c r="G115" s="215"/>
      <c r="H115" s="214"/>
      <c r="I115" s="215"/>
      <c r="J115" s="214"/>
      <c r="K115" s="216"/>
      <c r="L115" s="214"/>
      <c r="M115" s="216"/>
      <c r="N115" s="214"/>
      <c r="O115" s="216"/>
      <c r="P115" s="214"/>
      <c r="Q115" s="216"/>
      <c r="R115" s="214"/>
      <c r="S115" s="216"/>
    </row>
    <row r="116" spans="1:78" s="15" customFormat="1" ht="10.5" x14ac:dyDescent="0.15">
      <c r="A116" s="217" t="s">
        <v>181</v>
      </c>
      <c r="B116" s="173"/>
      <c r="C116" s="218">
        <f t="shared" si="57"/>
        <v>0</v>
      </c>
      <c r="D116" s="219">
        <f>+F116+H116+J116+L116+N116+P116+R116</f>
        <v>0</v>
      </c>
      <c r="E116" s="220">
        <f t="shared" ref="E116:E118" si="58">+G116+I116+K116+M116+O116+Q116+S116</f>
        <v>0</v>
      </c>
      <c r="F116" s="221"/>
      <c r="G116" s="222"/>
      <c r="H116" s="173"/>
      <c r="I116" s="22"/>
      <c r="J116" s="173"/>
      <c r="K116" s="174"/>
      <c r="L116" s="173"/>
      <c r="M116" s="174"/>
      <c r="N116" s="173"/>
      <c r="O116" s="174"/>
      <c r="P116" s="173"/>
      <c r="Q116" s="174"/>
      <c r="R116" s="173"/>
      <c r="S116" s="174"/>
    </row>
    <row r="117" spans="1:78" s="15" customFormat="1" ht="10.5" x14ac:dyDescent="0.15">
      <c r="A117" s="133" t="s">
        <v>182</v>
      </c>
      <c r="B117" s="132"/>
      <c r="C117" s="223">
        <f t="shared" si="57"/>
        <v>0</v>
      </c>
      <c r="D117" s="219">
        <f t="shared" ref="D117" si="59">+F117+H117+J117+L117+N117+P117+R117</f>
        <v>0</v>
      </c>
      <c r="E117" s="224">
        <f t="shared" si="58"/>
        <v>0</v>
      </c>
      <c r="F117" s="121"/>
      <c r="G117" s="225"/>
      <c r="H117" s="226"/>
      <c r="I117" s="222"/>
      <c r="J117" s="227"/>
      <c r="K117" s="132"/>
      <c r="L117" s="226"/>
      <c r="M117" s="222"/>
      <c r="N117" s="226"/>
      <c r="O117" s="222"/>
      <c r="P117" s="226"/>
      <c r="Q117" s="222"/>
      <c r="R117" s="121"/>
      <c r="S117" s="132"/>
    </row>
    <row r="118" spans="1:78" s="15" customFormat="1" ht="10.5" x14ac:dyDescent="0.15">
      <c r="A118" s="228" t="s">
        <v>183</v>
      </c>
      <c r="B118" s="229"/>
      <c r="C118" s="218">
        <f t="shared" si="57"/>
        <v>0</v>
      </c>
      <c r="D118" s="219">
        <f>+F118+H118+J118+L118+N118+P118+R118</f>
        <v>0</v>
      </c>
      <c r="E118" s="220">
        <f t="shared" si="58"/>
        <v>0</v>
      </c>
      <c r="F118" s="230"/>
      <c r="G118" s="222"/>
      <c r="H118" s="231"/>
      <c r="I118" s="225"/>
      <c r="J118" s="232"/>
      <c r="K118" s="229"/>
      <c r="L118" s="233"/>
      <c r="M118" s="222"/>
      <c r="N118" s="234"/>
      <c r="O118" s="229"/>
      <c r="P118" s="235"/>
      <c r="Q118" s="225"/>
      <c r="R118" s="235"/>
      <c r="S118" s="225"/>
    </row>
    <row r="119" spans="1:78" s="15" customFormat="1" ht="10.5" x14ac:dyDescent="0.15">
      <c r="A119" s="134" t="s">
        <v>184</v>
      </c>
      <c r="B119" s="99"/>
      <c r="C119" s="135"/>
      <c r="D119" s="253"/>
      <c r="E119" s="254"/>
      <c r="F119" s="28"/>
      <c r="G119" s="254"/>
      <c r="H119" s="255"/>
      <c r="I119" s="256"/>
      <c r="J119" s="257"/>
      <c r="K119" s="256"/>
      <c r="L119" s="257"/>
      <c r="M119" s="254"/>
      <c r="N119" s="258"/>
      <c r="O119" s="256"/>
      <c r="P119" s="257"/>
      <c r="Q119" s="259"/>
      <c r="R119" s="257"/>
      <c r="S119" s="254"/>
    </row>
    <row r="120" spans="1:78" s="15" customFormat="1" ht="10.5" x14ac:dyDescent="0.15">
      <c r="A120" s="242" t="s">
        <v>4</v>
      </c>
      <c r="B120" s="243">
        <f>SUM(B115:B119)</f>
        <v>0</v>
      </c>
      <c r="C120" s="65">
        <f>SUM(C115:C119)</f>
        <v>0</v>
      </c>
      <c r="D120" s="244">
        <f>SUM(D115:D119)</f>
        <v>0</v>
      </c>
      <c r="E120" s="68">
        <f t="shared" ref="E120:S120" si="60">SUM(E115:E119)</f>
        <v>0</v>
      </c>
      <c r="F120" s="66">
        <f t="shared" si="60"/>
        <v>0</v>
      </c>
      <c r="G120" s="68">
        <f t="shared" si="60"/>
        <v>0</v>
      </c>
      <c r="H120" s="66">
        <f t="shared" si="60"/>
        <v>0</v>
      </c>
      <c r="I120" s="68">
        <f t="shared" si="60"/>
        <v>0</v>
      </c>
      <c r="J120" s="65">
        <f t="shared" si="60"/>
        <v>0</v>
      </c>
      <c r="K120" s="245">
        <f t="shared" si="60"/>
        <v>0</v>
      </c>
      <c r="L120" s="66">
        <f t="shared" si="60"/>
        <v>0</v>
      </c>
      <c r="M120" s="68">
        <f t="shared" si="60"/>
        <v>0</v>
      </c>
      <c r="N120" s="66">
        <f t="shared" si="60"/>
        <v>0</v>
      </c>
      <c r="O120" s="68">
        <f t="shared" si="60"/>
        <v>0</v>
      </c>
      <c r="P120" s="66">
        <f t="shared" si="60"/>
        <v>0</v>
      </c>
      <c r="Q120" s="68">
        <f t="shared" si="60"/>
        <v>0</v>
      </c>
      <c r="R120" s="66">
        <f t="shared" si="60"/>
        <v>0</v>
      </c>
      <c r="S120" s="67">
        <f t="shared" si="60"/>
        <v>0</v>
      </c>
      <c r="T120" s="246"/>
    </row>
    <row r="121" spans="1:78" x14ac:dyDescent="0.25">
      <c r="BQ121"/>
      <c r="BR121"/>
      <c r="BS121"/>
      <c r="BT121"/>
      <c r="BU121"/>
      <c r="BW121"/>
      <c r="BX121"/>
      <c r="BY121"/>
      <c r="BZ121"/>
    </row>
    <row r="122" spans="1:78" x14ac:dyDescent="0.25">
      <c r="BQ122"/>
      <c r="BR122"/>
      <c r="BS122"/>
      <c r="BT122"/>
      <c r="BU122"/>
      <c r="BW122"/>
      <c r="BX122"/>
      <c r="BY122"/>
      <c r="BZ122"/>
    </row>
    <row r="123" spans="1:78" x14ac:dyDescent="0.25">
      <c r="BQ123"/>
      <c r="BR123"/>
      <c r="BS123"/>
      <c r="BT123"/>
      <c r="BU123"/>
      <c r="BW123"/>
      <c r="BX123"/>
      <c r="BY123"/>
      <c r="BZ123"/>
    </row>
    <row r="124" spans="1:78" x14ac:dyDescent="0.25">
      <c r="BQ124"/>
      <c r="BR124"/>
      <c r="BS124"/>
      <c r="BT124"/>
      <c r="BU124"/>
      <c r="BW124"/>
      <c r="BX124"/>
      <c r="BY124"/>
      <c r="BZ124"/>
    </row>
    <row r="125" spans="1:78" x14ac:dyDescent="0.25">
      <c r="BQ125"/>
      <c r="BR125"/>
      <c r="BS125"/>
      <c r="BT125"/>
      <c r="BU125"/>
      <c r="BW125"/>
      <c r="BX125"/>
      <c r="BY125"/>
      <c r="BZ125"/>
    </row>
    <row r="126" spans="1:78" x14ac:dyDescent="0.25">
      <c r="BQ126"/>
      <c r="BR126"/>
      <c r="BS126"/>
      <c r="BT126"/>
      <c r="BU126"/>
      <c r="BW126"/>
      <c r="BX126"/>
      <c r="BY126"/>
      <c r="BZ126"/>
    </row>
    <row r="127" spans="1:78" x14ac:dyDescent="0.25">
      <c r="BQ127"/>
      <c r="BR127"/>
      <c r="BS127"/>
      <c r="BT127"/>
      <c r="BU127"/>
      <c r="BW127"/>
      <c r="BX127"/>
      <c r="BY127"/>
      <c r="BZ127"/>
    </row>
    <row r="128" spans="1:78" x14ac:dyDescent="0.25">
      <c r="BQ128"/>
      <c r="BR128"/>
      <c r="BS128"/>
      <c r="BT128"/>
      <c r="BU128"/>
      <c r="BW128"/>
      <c r="BX128"/>
      <c r="BY128"/>
      <c r="BZ128"/>
    </row>
    <row r="129" spans="1:78" x14ac:dyDescent="0.25">
      <c r="BQ129"/>
      <c r="BR129"/>
      <c r="BS129"/>
      <c r="BT129"/>
      <c r="BU129"/>
      <c r="BW129"/>
      <c r="BX129"/>
      <c r="BY129"/>
      <c r="BZ129"/>
    </row>
    <row r="130" spans="1:78" x14ac:dyDescent="0.25">
      <c r="BQ130"/>
      <c r="BR130"/>
      <c r="BS130"/>
      <c r="BT130"/>
      <c r="BU130"/>
      <c r="BW130"/>
      <c r="BX130"/>
      <c r="BY130"/>
      <c r="BZ130"/>
    </row>
    <row r="131" spans="1:78" x14ac:dyDescent="0.25">
      <c r="BQ131"/>
      <c r="BR131"/>
      <c r="BS131"/>
      <c r="BT131"/>
      <c r="BU131"/>
      <c r="BW131"/>
      <c r="BX131"/>
      <c r="BY131"/>
      <c r="BZ131"/>
    </row>
    <row r="132" spans="1:78" x14ac:dyDescent="0.25">
      <c r="BQ132"/>
      <c r="BR132"/>
      <c r="BS132"/>
      <c r="BT132"/>
      <c r="BU132"/>
      <c r="BW132"/>
      <c r="BX132"/>
      <c r="BY132"/>
      <c r="BZ132"/>
    </row>
    <row r="133" spans="1:78" x14ac:dyDescent="0.25">
      <c r="BQ133"/>
      <c r="BR133"/>
      <c r="BS133"/>
      <c r="BT133"/>
      <c r="BU133"/>
      <c r="BW133"/>
      <c r="BX133"/>
      <c r="BY133"/>
      <c r="BZ133"/>
    </row>
    <row r="134" spans="1:78" x14ac:dyDescent="0.25">
      <c r="BQ134"/>
      <c r="BR134"/>
      <c r="BS134"/>
      <c r="BT134"/>
      <c r="BU134"/>
      <c r="BW134"/>
      <c r="BX134"/>
      <c r="BY134"/>
      <c r="BZ134"/>
    </row>
    <row r="135" spans="1:78" x14ac:dyDescent="0.25">
      <c r="BQ135"/>
      <c r="BR135"/>
      <c r="BS135"/>
      <c r="BT135"/>
      <c r="BU135"/>
      <c r="BW135"/>
      <c r="BX135"/>
      <c r="BY135"/>
      <c r="BZ135"/>
    </row>
    <row r="136" spans="1:78" x14ac:dyDescent="0.25">
      <c r="BQ136"/>
      <c r="BR136"/>
      <c r="BS136"/>
      <c r="BT136"/>
      <c r="BU136"/>
      <c r="BW136"/>
      <c r="BX136"/>
      <c r="BY136"/>
      <c r="BZ136"/>
    </row>
    <row r="137" spans="1:78" x14ac:dyDescent="0.25">
      <c r="BQ137"/>
      <c r="BR137"/>
      <c r="BS137"/>
      <c r="BT137"/>
      <c r="BU137"/>
      <c r="BW137"/>
      <c r="BX137"/>
      <c r="BY137"/>
      <c r="BZ137"/>
    </row>
    <row r="138" spans="1:78" x14ac:dyDescent="0.25">
      <c r="BQ138"/>
      <c r="BR138"/>
      <c r="BS138"/>
      <c r="BT138"/>
      <c r="BU138"/>
      <c r="BW138"/>
      <c r="BX138"/>
      <c r="BY138"/>
      <c r="BZ138"/>
    </row>
    <row r="139" spans="1:78" x14ac:dyDescent="0.25">
      <c r="A139" s="247" t="e">
        <f>SUM(C10:C35,D38:J47,#REF!,C50:C59,D64:D69,C74:C81,B86:B87,B90:C90,B95:B110)</f>
        <v>#REF!</v>
      </c>
      <c r="B139" s="248">
        <f>SUM(BW10:CA109)</f>
        <v>0</v>
      </c>
      <c r="BQ139"/>
      <c r="BR139"/>
      <c r="BS139"/>
      <c r="BT139"/>
      <c r="BU139"/>
      <c r="BW139"/>
      <c r="BX139"/>
      <c r="BY139"/>
      <c r="BZ139"/>
    </row>
    <row r="140" spans="1:78" x14ac:dyDescent="0.25">
      <c r="BQ140"/>
      <c r="BR140"/>
      <c r="BS140"/>
      <c r="BT140"/>
      <c r="BU140"/>
      <c r="BW140"/>
      <c r="BX140"/>
      <c r="BY140"/>
      <c r="BZ140"/>
    </row>
    <row r="141" spans="1:78" x14ac:dyDescent="0.25">
      <c r="BQ141"/>
      <c r="BR141"/>
      <c r="BS141"/>
      <c r="BT141"/>
      <c r="BU141"/>
      <c r="BW141"/>
      <c r="BX141"/>
      <c r="BY141"/>
      <c r="BZ141"/>
    </row>
    <row r="142" spans="1:78" x14ac:dyDescent="0.25">
      <c r="BQ142"/>
      <c r="BR142"/>
      <c r="BS142"/>
      <c r="BT142"/>
      <c r="BU142"/>
      <c r="BW142"/>
      <c r="BX142"/>
      <c r="BY142"/>
      <c r="BZ142"/>
    </row>
    <row r="143" spans="1:78" x14ac:dyDescent="0.25">
      <c r="BQ143"/>
      <c r="BR143"/>
      <c r="BS143"/>
      <c r="BT143"/>
      <c r="BU143"/>
      <c r="BW143"/>
      <c r="BX143"/>
      <c r="BY143"/>
      <c r="BZ143"/>
    </row>
    <row r="144" spans="1:78" x14ac:dyDescent="0.25">
      <c r="BQ144"/>
      <c r="BR144"/>
      <c r="BS144"/>
      <c r="BT144"/>
      <c r="BU144"/>
      <c r="BW144"/>
      <c r="BX144"/>
      <c r="BY144"/>
      <c r="BZ144"/>
    </row>
    <row r="145" spans="1:78" x14ac:dyDescent="0.25">
      <c r="BQ145"/>
      <c r="BR145"/>
      <c r="BS145"/>
      <c r="BT145"/>
      <c r="BU145"/>
      <c r="BW145"/>
      <c r="BX145"/>
      <c r="BY145"/>
      <c r="BZ145"/>
    </row>
    <row r="146" spans="1:78" x14ac:dyDescent="0.25">
      <c r="BQ146"/>
      <c r="BR146"/>
      <c r="BS146"/>
      <c r="BT146"/>
      <c r="BU146"/>
      <c r="BW146"/>
      <c r="BX146"/>
      <c r="BY146"/>
      <c r="BZ146"/>
    </row>
    <row r="147" spans="1:78" x14ac:dyDescent="0.25">
      <c r="BQ147"/>
      <c r="BR147"/>
      <c r="BS147"/>
      <c r="BT147"/>
      <c r="BU147"/>
      <c r="BW147"/>
      <c r="BX147"/>
      <c r="BY147"/>
      <c r="BZ147"/>
    </row>
    <row r="148" spans="1:78" x14ac:dyDescent="0.25">
      <c r="BQ148"/>
      <c r="BR148"/>
      <c r="BS148"/>
      <c r="BT148"/>
      <c r="BU148"/>
      <c r="BW148"/>
      <c r="BX148"/>
      <c r="BY148"/>
      <c r="BZ148"/>
    </row>
    <row r="149" spans="1:78" x14ac:dyDescent="0.25">
      <c r="BQ149"/>
      <c r="BR149"/>
      <c r="BS149"/>
      <c r="BT149"/>
      <c r="BU149"/>
      <c r="BW149"/>
      <c r="BX149"/>
      <c r="BY149"/>
      <c r="BZ149"/>
    </row>
    <row r="150" spans="1:78" x14ac:dyDescent="0.25">
      <c r="A150" s="249">
        <f>SUM(C10:C35,C38:J40,C42:J46,C50:C58,C64:D69,C74:C81,B86:B87,B95:B109,B90:C90,B115:C119)</f>
        <v>94</v>
      </c>
      <c r="B150" s="249">
        <f>SUM(BZ10:CG109)</f>
        <v>0</v>
      </c>
      <c r="BQ150"/>
      <c r="BR150"/>
      <c r="BS150"/>
      <c r="BT150"/>
      <c r="BU150"/>
      <c r="BW150"/>
      <c r="BX150"/>
      <c r="BY150"/>
      <c r="BZ150"/>
    </row>
    <row r="151" spans="1:78" x14ac:dyDescent="0.25">
      <c r="BQ151"/>
      <c r="BR151"/>
      <c r="BS151"/>
      <c r="BT151"/>
      <c r="BU151"/>
      <c r="BW151"/>
      <c r="BX151"/>
      <c r="BY151"/>
      <c r="BZ151"/>
    </row>
    <row r="152" spans="1:78" x14ac:dyDescent="0.25">
      <c r="BQ152"/>
      <c r="BR152"/>
      <c r="BS152"/>
      <c r="BT152"/>
      <c r="BU152"/>
      <c r="BW152"/>
      <c r="BX152"/>
      <c r="BY152"/>
      <c r="BZ152"/>
    </row>
    <row r="153" spans="1:78" x14ac:dyDescent="0.25">
      <c r="BQ153"/>
      <c r="BR153"/>
      <c r="BS153"/>
      <c r="BT153"/>
      <c r="BU153"/>
      <c r="BW153"/>
      <c r="BX153"/>
      <c r="BY153"/>
      <c r="BZ153"/>
    </row>
    <row r="154" spans="1:78" x14ac:dyDescent="0.25">
      <c r="BQ154"/>
      <c r="BR154"/>
      <c r="BS154"/>
      <c r="BT154"/>
      <c r="BU154"/>
      <c r="BW154"/>
      <c r="BX154"/>
      <c r="BY154"/>
      <c r="BZ154"/>
    </row>
    <row r="155" spans="1:78" x14ac:dyDescent="0.25">
      <c r="BQ155"/>
      <c r="BR155"/>
      <c r="BS155"/>
      <c r="BT155"/>
      <c r="BU155"/>
      <c r="BW155"/>
      <c r="BX155"/>
      <c r="BY155"/>
      <c r="BZ155"/>
    </row>
    <row r="156" spans="1:78" x14ac:dyDescent="0.25">
      <c r="BQ156"/>
      <c r="BR156"/>
      <c r="BS156"/>
      <c r="BT156"/>
      <c r="BU156"/>
      <c r="BW156"/>
      <c r="BX156"/>
      <c r="BY156"/>
      <c r="BZ156"/>
    </row>
    <row r="157" spans="1:78" x14ac:dyDescent="0.25">
      <c r="BQ157"/>
      <c r="BR157"/>
      <c r="BS157"/>
      <c r="BT157"/>
      <c r="BU157"/>
      <c r="BW157"/>
      <c r="BX157"/>
      <c r="BY157"/>
      <c r="BZ157"/>
    </row>
    <row r="158" spans="1:78" x14ac:dyDescent="0.25">
      <c r="BQ158"/>
      <c r="BR158"/>
      <c r="BS158"/>
      <c r="BT158"/>
      <c r="BU158"/>
      <c r="BW158"/>
      <c r="BX158"/>
      <c r="BY158"/>
      <c r="BZ158"/>
    </row>
    <row r="159" spans="1:78" x14ac:dyDescent="0.25">
      <c r="BQ159"/>
      <c r="BR159"/>
      <c r="BS159"/>
      <c r="BT159"/>
      <c r="BU159"/>
      <c r="BW159"/>
      <c r="BX159"/>
      <c r="BY159"/>
      <c r="BZ159"/>
    </row>
    <row r="160" spans="1:78" x14ac:dyDescent="0.25">
      <c r="BQ160"/>
      <c r="BR160"/>
      <c r="BS160"/>
      <c r="BT160"/>
      <c r="BU160"/>
      <c r="BW160"/>
      <c r="BX160"/>
      <c r="BY160"/>
      <c r="BZ160"/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</sheetData>
  <mergeCells count="86">
    <mergeCell ref="R113:S113"/>
    <mergeCell ref="A92:A94"/>
    <mergeCell ref="B92:B94"/>
    <mergeCell ref="C92:S92"/>
    <mergeCell ref="T92:U93"/>
    <mergeCell ref="C93:S93"/>
    <mergeCell ref="A112:A114"/>
    <mergeCell ref="B112:B114"/>
    <mergeCell ref="C112:E113"/>
    <mergeCell ref="F112:S112"/>
    <mergeCell ref="F113:G113"/>
    <mergeCell ref="H113:I113"/>
    <mergeCell ref="J113:K113"/>
    <mergeCell ref="L113:M113"/>
    <mergeCell ref="N113:O113"/>
    <mergeCell ref="P113:Q113"/>
    <mergeCell ref="C84:G84"/>
    <mergeCell ref="G72:G73"/>
    <mergeCell ref="A74:B74"/>
    <mergeCell ref="A75:B75"/>
    <mergeCell ref="A76:B76"/>
    <mergeCell ref="A77:B77"/>
    <mergeCell ref="A78:B78"/>
    <mergeCell ref="A71:B73"/>
    <mergeCell ref="C71:G71"/>
    <mergeCell ref="A79:B79"/>
    <mergeCell ref="A80:B80"/>
    <mergeCell ref="A81:B81"/>
    <mergeCell ref="A84:A85"/>
    <mergeCell ref="B84:B85"/>
    <mergeCell ref="T62:T63"/>
    <mergeCell ref="U62:U63"/>
    <mergeCell ref="A64:B64"/>
    <mergeCell ref="A65:B65"/>
    <mergeCell ref="A66:A69"/>
    <mergeCell ref="Q62:Q63"/>
    <mergeCell ref="R62:R63"/>
    <mergeCell ref="S62:S63"/>
    <mergeCell ref="H71:I72"/>
    <mergeCell ref="C72:C73"/>
    <mergeCell ref="D72:F72"/>
    <mergeCell ref="A59:B59"/>
    <mergeCell ref="A62:B63"/>
    <mergeCell ref="C62:P62"/>
    <mergeCell ref="A58:B58"/>
    <mergeCell ref="A38:A40"/>
    <mergeCell ref="A41:B41"/>
    <mergeCell ref="A42:A46"/>
    <mergeCell ref="A47:B47"/>
    <mergeCell ref="A49:B49"/>
    <mergeCell ref="A50:B50"/>
    <mergeCell ref="A51:B51"/>
    <mergeCell ref="A52:B52"/>
    <mergeCell ref="A53:B53"/>
    <mergeCell ref="A54:A56"/>
    <mergeCell ref="A57:B57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N36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13:B13"/>
    <mergeCell ref="A6:P6"/>
    <mergeCell ref="A9:B9"/>
    <mergeCell ref="A10:B10"/>
    <mergeCell ref="A11:B11"/>
    <mergeCell ref="A12:B12"/>
  </mergeCells>
  <dataValidations count="5">
    <dataValidation type="whole" allowBlank="1" showInputMessage="1" showErrorMessage="1" sqref="D10:S35" xr:uid="{00000000-0002-0000-0600-000000000000}">
      <formula1>0</formula1>
      <formula2>9.99999999999999E+34</formula2>
    </dataValidation>
    <dataValidation type="whole" allowBlank="1" showInputMessage="1" showErrorMessage="1" sqref="C42:N46" xr:uid="{00000000-0002-0000-0600-000001000000}">
      <formula1>0</formula1>
      <formula2>9.99999999999999E+30</formula2>
    </dataValidation>
    <dataValidation type="whole" allowBlank="1" showInputMessage="1" showErrorMessage="1" sqref="D50:M58" xr:uid="{00000000-0002-0000-0600-000002000000}">
      <formula1>0</formula1>
      <formula2>9.99999999999999E+36</formula2>
    </dataValidation>
    <dataValidation type="whole" operator="greaterThanOrEqual" allowBlank="1" showInputMessage="1" showErrorMessage="1" sqref="D74:I81 C86:G87 B90:C90 C95:U109 F115:S118 C64:C69 C47:N47 C38:N41 E64:U69 B115:B119 C119" xr:uid="{00000000-0002-0000-0600-000003000000}">
      <formula1>0</formula1>
    </dataValidation>
    <dataValidation type="whole" operator="equal" allowBlank="1" showInputMessage="1" showErrorMessage="1" sqref="D119:S119" xr:uid="{00000000-0002-0000-0600-000004000000}">
      <formula1>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H354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40.42578125" customWidth="1"/>
    <col min="2" max="2" width="32.7109375" customWidth="1"/>
    <col min="3" max="3" width="18.28515625" customWidth="1"/>
    <col min="4" max="9" width="16" customWidth="1"/>
    <col min="10" max="10" width="16.7109375" customWidth="1"/>
    <col min="11" max="11" width="15.28515625" customWidth="1"/>
    <col min="12" max="12" width="14.5703125" customWidth="1"/>
    <col min="13" max="13" width="15.140625" customWidth="1"/>
    <col min="14" max="19" width="14.7109375" customWidth="1"/>
    <col min="67" max="68" width="11.42578125" hidden="1" customWidth="1"/>
    <col min="69" max="73" width="10.7109375" style="250" hidden="1" customWidth="1"/>
    <col min="74" max="74" width="10.7109375" hidden="1" customWidth="1"/>
    <col min="75" max="78" width="10.7109375" style="251" hidden="1" customWidth="1"/>
    <col min="79" max="85" width="10.7109375" hidden="1" customWidth="1"/>
    <col min="86" max="86" width="11.42578125" hidden="1" customWidth="1"/>
    <col min="87" max="95" width="0" hidden="1" customWidth="1"/>
  </cols>
  <sheetData>
    <row r="1" spans="1:85" x14ac:dyDescent="0.25">
      <c r="A1" s="1" t="s">
        <v>0</v>
      </c>
      <c r="BQ1"/>
      <c r="BR1"/>
      <c r="BS1"/>
      <c r="BT1"/>
      <c r="BU1"/>
      <c r="BW1"/>
      <c r="BX1"/>
      <c r="BY1"/>
      <c r="BZ1"/>
    </row>
    <row r="2" spans="1:85" x14ac:dyDescent="0.25">
      <c r="A2" s="1" t="str">
        <f>CONCATENATE("COMUNA: ",[8]NOMBRE!B2, " (",[8]NOMBRE!C2,[8]NOMBRE!D2,[8]NOMBRE!E2,[8]NOMBRE!F2,[8]NOMBRE!G2,")")</f>
        <v>COMUNA: LINARES (07401)</v>
      </c>
      <c r="BQ2"/>
      <c r="BR2"/>
      <c r="BS2"/>
      <c r="BT2"/>
      <c r="BU2"/>
      <c r="BW2"/>
      <c r="BX2"/>
      <c r="BY2"/>
      <c r="BZ2"/>
    </row>
    <row r="3" spans="1:85" x14ac:dyDescent="0.25">
      <c r="A3" s="1" t="str">
        <f>CONCATENATE("ESTABLECIMIENTO/ESTRATEGIA: ", [8]NOMBRE!B3, " (",[8]NOMBRE!C3,[8]NOMBRE!D3,[8]NOMBRE!E3,[8]NOMBRE!F3,[8]NOMBRE!G3,[8]NOMBRE!H3,")")</f>
        <v>ESTABLECIMIENTO/ESTRATEGIA: HOSPITAL PRESIDENTE CARLOS IBAÑEZ DEL CAMPO (116108)</v>
      </c>
      <c r="BQ3"/>
      <c r="BR3"/>
      <c r="BS3"/>
      <c r="BT3"/>
      <c r="BU3"/>
      <c r="BW3"/>
      <c r="BX3"/>
      <c r="BY3"/>
      <c r="BZ3"/>
    </row>
    <row r="4" spans="1:85" x14ac:dyDescent="0.25">
      <c r="A4" s="1" t="str">
        <f>CONCATENATE("MES: ",[8]NOMBRE!B6, " (",[8]NOMBRE!C6,[8]NOMBRE!D6,")")</f>
        <v>MES: JULIO (07)</v>
      </c>
      <c r="BQ4"/>
      <c r="BR4"/>
      <c r="BS4"/>
      <c r="BT4"/>
      <c r="BU4"/>
      <c r="BW4"/>
      <c r="BX4"/>
      <c r="BY4"/>
      <c r="BZ4"/>
    </row>
    <row r="5" spans="1:85" x14ac:dyDescent="0.25">
      <c r="A5" s="1" t="str">
        <f>CONCATENATE("AÑO: ",[8]NOMBRE!B7)</f>
        <v>AÑO: 2025</v>
      </c>
      <c r="BQ5"/>
      <c r="BR5"/>
      <c r="BS5"/>
      <c r="BT5"/>
      <c r="BU5"/>
      <c r="BW5"/>
      <c r="BX5"/>
      <c r="BY5"/>
      <c r="BZ5"/>
    </row>
    <row r="6" spans="1:85" x14ac:dyDescent="0.25">
      <c r="A6" s="262" t="s">
        <v>1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BQ6"/>
      <c r="BR6"/>
      <c r="BS6"/>
      <c r="BT6"/>
      <c r="BU6"/>
      <c r="BW6"/>
      <c r="BX6"/>
      <c r="BY6"/>
      <c r="BZ6"/>
    </row>
    <row r="7" spans="1:85" x14ac:dyDescent="0.25">
      <c r="S7" s="2"/>
      <c r="T7" s="2"/>
      <c r="BQ7"/>
      <c r="BR7"/>
      <c r="BS7"/>
      <c r="BT7"/>
      <c r="BU7"/>
      <c r="BW7"/>
      <c r="BX7"/>
      <c r="BY7"/>
      <c r="BZ7"/>
    </row>
    <row r="8" spans="1:85" s="5" customFormat="1" ht="11.25" x14ac:dyDescent="0.15">
      <c r="A8" s="3" t="s">
        <v>2</v>
      </c>
      <c r="B8" s="4"/>
      <c r="C8" s="4"/>
      <c r="D8" s="4"/>
      <c r="E8" s="4"/>
      <c r="F8" s="4"/>
      <c r="G8" s="3"/>
      <c r="H8" s="4"/>
      <c r="I8" s="4"/>
      <c r="J8" s="4"/>
      <c r="K8" s="4"/>
      <c r="L8" s="4"/>
      <c r="M8" s="4"/>
      <c r="N8" s="4"/>
      <c r="O8" s="4"/>
      <c r="P8" s="4"/>
      <c r="S8" s="2"/>
      <c r="T8" s="2"/>
    </row>
    <row r="9" spans="1:85" s="15" customFormat="1" ht="42" x14ac:dyDescent="0.15">
      <c r="A9" s="263" t="s">
        <v>3</v>
      </c>
      <c r="B9" s="264"/>
      <c r="C9" s="6" t="s">
        <v>4</v>
      </c>
      <c r="D9" s="7" t="s">
        <v>5</v>
      </c>
      <c r="E9" s="8" t="s">
        <v>6</v>
      </c>
      <c r="F9" s="8" t="s">
        <v>7</v>
      </c>
      <c r="G9" s="9" t="s">
        <v>8</v>
      </c>
      <c r="H9" s="10" t="s">
        <v>9</v>
      </c>
      <c r="I9" s="10" t="s">
        <v>10</v>
      </c>
      <c r="J9" s="11" t="s">
        <v>11</v>
      </c>
      <c r="K9" s="9" t="s">
        <v>12</v>
      </c>
      <c r="L9" s="12" t="s">
        <v>13</v>
      </c>
      <c r="M9" s="13" t="s">
        <v>14</v>
      </c>
      <c r="N9" s="8" t="s">
        <v>15</v>
      </c>
      <c r="O9" s="8" t="s">
        <v>16</v>
      </c>
      <c r="P9" s="8" t="s">
        <v>17</v>
      </c>
      <c r="Q9" s="8" t="s">
        <v>18</v>
      </c>
      <c r="R9" s="8" t="s">
        <v>19</v>
      </c>
      <c r="S9" s="14" t="s">
        <v>20</v>
      </c>
      <c r="T9" s="2"/>
      <c r="U9" s="2"/>
    </row>
    <row r="10" spans="1:85" s="15" customFormat="1" ht="10.5" x14ac:dyDescent="0.15">
      <c r="A10" s="265" t="s">
        <v>21</v>
      </c>
      <c r="B10" s="266"/>
      <c r="C10" s="16">
        <f>SUM(D10:G10)</f>
        <v>0</v>
      </c>
      <c r="D10" s="17"/>
      <c r="E10" s="17"/>
      <c r="F10" s="17"/>
      <c r="G10" s="17"/>
      <c r="H10" s="18"/>
      <c r="I10" s="18"/>
      <c r="J10" s="17"/>
      <c r="K10" s="17"/>
      <c r="L10" s="17"/>
      <c r="M10" s="19"/>
      <c r="N10" s="20"/>
      <c r="O10" s="20"/>
      <c r="P10" s="20"/>
      <c r="Q10" s="21"/>
      <c r="R10" s="20"/>
      <c r="S10" s="22"/>
      <c r="T10" s="15" t="str">
        <f>BQ10&amp;BS10&amp;BT10&amp;BU10&amp;BW10&amp;BX10</f>
        <v/>
      </c>
      <c r="BQ10" s="23" t="str">
        <f>IF((J10+K10+L10)&lt;&gt;C10," * La suma del N° de Primera visita + Segunda visita + Tercera o más visitas de seguimiento debe ser igual al Total.","")</f>
        <v/>
      </c>
      <c r="BR10" s="24"/>
      <c r="BS10" s="23" t="str">
        <f>IF(AND(C10&gt;0,N10="")," * No olvide digitar la variable Pueblos Originarios. Digite Cero si no tiene..",IF(N10&gt;C10," * La variable Pueblos Originarios no puede ser mayor al Total.",""))</f>
        <v/>
      </c>
      <c r="BT10" s="23" t="str">
        <f>IF(AND(C10&gt;0,O10="")," * No olvide digitar la variable Migrantes. Digite Cero si no tiene.",IF(O10&gt;C10," * La variable Migrantes no puede ser mayor al Total.",""))</f>
        <v/>
      </c>
      <c r="BU10" s="23" t="str">
        <f>IF(AND($C10&gt;0,P10="")," * No olvide digitar la variable Espacio Amigable/Adolescente. Digite Cero si no tiene.",IF(P10&gt;$C10," * La variable Espacio Amigable/Adolescente no puede ser mayor al Total.",""))</f>
        <v/>
      </c>
      <c r="BV10" s="24"/>
      <c r="BW10" s="23" t="str">
        <f>IF(AND($C10&gt;0,R10="")," * No olvide digitar la variable Niños, Niñas, Adolescentes y Jóvenes SENAME. Digite Cero si no tiene.",IF(R10&gt;$C10," * La variable Niños, Niñas, Adolescentes y Jóvenes SENAME no puede ser mayor al Total.",""))</f>
        <v/>
      </c>
      <c r="BX10" s="23" t="str">
        <f>IF(AND($C10&gt;0,S10="")," * No olvide digitar la variable Niños, niñas, Adolescentes y Jóvenes Mejor Niñez. Digite Cero si no tiene.",IF(S10&gt;$C10," * La variable Niños, niñas, Adolescentes y Jóvenes Mejor Niñez no puede ser mayor al Total.",""))</f>
        <v/>
      </c>
      <c r="BZ10" s="25">
        <f t="shared" ref="BZ10:BZ35" si="0">IF((J10+K10+L10)&lt;&gt;C10,1,0)</f>
        <v>0</v>
      </c>
      <c r="CA10" s="26"/>
      <c r="CB10" s="25">
        <f>IF(AND(C10&gt;0,N10=""),1,IF(N10&gt;C10,1,0))</f>
        <v>0</v>
      </c>
      <c r="CC10" s="25">
        <f>IF(AND(C10&gt;0,O10=""),1,IF(O10&gt;C10,1,0))</f>
        <v>0</v>
      </c>
      <c r="CD10" s="25">
        <f>IF(AND($C10&gt;0,P10=""),1,IF(P10&gt;$C10,1,0))</f>
        <v>0</v>
      </c>
      <c r="CE10" s="26"/>
      <c r="CF10" s="25">
        <f>IF(AND($C10&gt;0,R10=""),1,IF(R10&gt;$C10,1,0))</f>
        <v>0</v>
      </c>
      <c r="CG10" s="25">
        <f>IF(AND($C10&gt;0,S10=""),1,IF(S10&gt;$C10,1,0))</f>
        <v>0</v>
      </c>
    </row>
    <row r="11" spans="1:85" s="15" customFormat="1" ht="10.5" x14ac:dyDescent="0.15">
      <c r="A11" s="260" t="s">
        <v>22</v>
      </c>
      <c r="B11" s="261"/>
      <c r="C11" s="16">
        <f>SUM(D11:G11)</f>
        <v>0</v>
      </c>
      <c r="D11" s="17"/>
      <c r="E11" s="17"/>
      <c r="F11" s="17"/>
      <c r="G11" s="17"/>
      <c r="H11" s="18"/>
      <c r="I11" s="18"/>
      <c r="J11" s="17"/>
      <c r="K11" s="17"/>
      <c r="L11" s="17"/>
      <c r="M11" s="27"/>
      <c r="N11" s="20"/>
      <c r="O11" s="20"/>
      <c r="P11" s="20"/>
      <c r="Q11" s="28"/>
      <c r="R11" s="20"/>
      <c r="S11" s="22"/>
      <c r="T11" s="15" t="str">
        <f t="shared" ref="T11:T22" si="1">BQ11&amp;BS11&amp;BT11&amp;BU11&amp;BW11&amp;BX11</f>
        <v/>
      </c>
      <c r="BQ11" s="23" t="str">
        <f t="shared" ref="BQ11:BQ35" si="2">IF((J11+K11+L11)&lt;&gt;C11," * La suma del N° de Primera visita + Segunda visita + Tercera o más visitas de seguimiento debe coincidir con el Total.","")</f>
        <v/>
      </c>
      <c r="BR11" s="24"/>
      <c r="BS11" s="23" t="str">
        <f t="shared" ref="BS11:BS35" si="3">IF(AND(C11&gt;0,N11="")," * No olvide digitar la variable Pueblos Originarios. Digite Cero si no tiene..",IF(N11&gt;C11," * La variable Pueblos Originarios no puede ser mayor al Total.",""))</f>
        <v/>
      </c>
      <c r="BT11" s="23" t="str">
        <f t="shared" ref="BT11:BT35" si="4">IF(AND(C11&gt;0,O11="")," * No olvide digitar la variable Migrantes. Digite Cero si no tiene.",IF(O11&gt;C11," * La variable Migrantes no puede ser mayor al Total.",""))</f>
        <v/>
      </c>
      <c r="BU11" s="23" t="str">
        <f t="shared" ref="BU11:BU35" si="5">IF(AND($C11&gt;0,P11="")," * No olvide digitar la variable Espacio Amigable/Adolescente. Digite Cero si no tiene.",IF(P11&gt;$C11," * La variable Espacio Amigable/Adolescente no puede ser mayor al Total.",""))</f>
        <v/>
      </c>
      <c r="BV11" s="24"/>
      <c r="BW11" s="23" t="str">
        <f t="shared" ref="BW11:BW35" si="6">IF(AND($C11&gt;0,R11="")," * No olvide digitar la variable Niños, Niñas, Adolescentes y Jóvenes SENAME. Digite Cero si no tiene.",IF(R11&gt;$C11," * La variable Niños, Niñas, Adolescentes y Jóvenes SENAME no puede ser mayor al Total.",""))</f>
        <v/>
      </c>
      <c r="BX11" s="23" t="str">
        <f t="shared" ref="BX11:BX35" si="7">IF(AND($C11&gt;0,S11="")," * No olvide digitar la variable Niños, niñas, Adolescentes y Jóvenes Mejor Niñez. Digite Cero si no tiene.",IF(S11&gt;$C11," * La variable Niños, niñas, Adolescentes y Jóvenes Mejor Niñez no puede ser mayor al Total.",""))</f>
        <v/>
      </c>
      <c r="BZ11" s="25">
        <f t="shared" si="0"/>
        <v>0</v>
      </c>
      <c r="CA11" s="26"/>
      <c r="CB11" s="25">
        <f t="shared" ref="CB11:CB35" si="8">IF(AND(C11&gt;0,N11=""),1,IF(N11&gt;C11,1,0))</f>
        <v>0</v>
      </c>
      <c r="CC11" s="25">
        <f t="shared" ref="CC11:CC35" si="9">IF(AND(C11&gt;0,O11=""),1,IF(O11&gt;C11,1,0))</f>
        <v>0</v>
      </c>
      <c r="CD11" s="25">
        <f t="shared" ref="CD11:CE35" si="10">IF(AND($C11&gt;0,P11=""),1,IF(P11&gt;$C11,1,0))</f>
        <v>0</v>
      </c>
      <c r="CE11" s="26"/>
      <c r="CF11" s="25">
        <f t="shared" ref="CF11:CG35" si="11">IF(AND($C11&gt;0,R11=""),1,IF(R11&gt;$C11,1,0))</f>
        <v>0</v>
      </c>
      <c r="CG11" s="25">
        <f t="shared" si="11"/>
        <v>0</v>
      </c>
    </row>
    <row r="12" spans="1:85" s="15" customFormat="1" ht="10.5" x14ac:dyDescent="0.15">
      <c r="A12" s="260" t="s">
        <v>23</v>
      </c>
      <c r="B12" s="261"/>
      <c r="C12" s="16">
        <f t="shared" ref="C12:C30" si="12">SUM(D12:G12)</f>
        <v>0</v>
      </c>
      <c r="D12" s="17"/>
      <c r="E12" s="17"/>
      <c r="F12" s="17"/>
      <c r="G12" s="17"/>
      <c r="H12" s="18"/>
      <c r="I12" s="18"/>
      <c r="J12" s="17"/>
      <c r="K12" s="17"/>
      <c r="L12" s="17"/>
      <c r="M12" s="27"/>
      <c r="N12" s="20"/>
      <c r="O12" s="20"/>
      <c r="P12" s="20"/>
      <c r="Q12" s="28"/>
      <c r="R12" s="20"/>
      <c r="S12" s="22"/>
      <c r="T12" s="15" t="str">
        <f t="shared" si="1"/>
        <v/>
      </c>
      <c r="BQ12" s="23" t="str">
        <f t="shared" si="2"/>
        <v/>
      </c>
      <c r="BR12" s="24"/>
      <c r="BS12" s="23" t="str">
        <f t="shared" si="3"/>
        <v/>
      </c>
      <c r="BT12" s="23" t="str">
        <f t="shared" si="4"/>
        <v/>
      </c>
      <c r="BU12" s="23" t="str">
        <f t="shared" si="5"/>
        <v/>
      </c>
      <c r="BV12" s="24"/>
      <c r="BW12" s="23" t="str">
        <f t="shared" si="6"/>
        <v/>
      </c>
      <c r="BX12" s="23" t="str">
        <f t="shared" si="7"/>
        <v/>
      </c>
      <c r="BZ12" s="25">
        <f t="shared" si="0"/>
        <v>0</v>
      </c>
      <c r="CA12" s="26"/>
      <c r="CB12" s="25">
        <f t="shared" si="8"/>
        <v>0</v>
      </c>
      <c r="CC12" s="25">
        <f t="shared" si="9"/>
        <v>0</v>
      </c>
      <c r="CD12" s="25">
        <f t="shared" si="10"/>
        <v>0</v>
      </c>
      <c r="CE12" s="26"/>
      <c r="CF12" s="25">
        <f t="shared" si="11"/>
        <v>0</v>
      </c>
      <c r="CG12" s="25">
        <f t="shared" si="11"/>
        <v>0</v>
      </c>
    </row>
    <row r="13" spans="1:85" s="15" customFormat="1" ht="10.5" x14ac:dyDescent="0.15">
      <c r="A13" s="260" t="s">
        <v>24</v>
      </c>
      <c r="B13" s="261"/>
      <c r="C13" s="16">
        <f>SUM(D13:G13)</f>
        <v>0</v>
      </c>
      <c r="D13" s="17"/>
      <c r="E13" s="17"/>
      <c r="F13" s="17"/>
      <c r="G13" s="17"/>
      <c r="H13" s="18"/>
      <c r="I13" s="18"/>
      <c r="J13" s="17"/>
      <c r="K13" s="17"/>
      <c r="L13" s="17"/>
      <c r="M13" s="27"/>
      <c r="N13" s="20"/>
      <c r="O13" s="20"/>
      <c r="P13" s="20"/>
      <c r="Q13" s="28"/>
      <c r="R13" s="20"/>
      <c r="S13" s="22"/>
      <c r="T13" s="15" t="str">
        <f t="shared" si="1"/>
        <v/>
      </c>
      <c r="BQ13" s="23" t="str">
        <f t="shared" si="2"/>
        <v/>
      </c>
      <c r="BR13" s="24"/>
      <c r="BS13" s="23" t="str">
        <f t="shared" si="3"/>
        <v/>
      </c>
      <c r="BT13" s="23" t="str">
        <f t="shared" si="4"/>
        <v/>
      </c>
      <c r="BU13" s="23" t="str">
        <f t="shared" si="5"/>
        <v/>
      </c>
      <c r="BV13" s="24"/>
      <c r="BW13" s="23" t="str">
        <f t="shared" si="6"/>
        <v/>
      </c>
      <c r="BX13" s="23" t="str">
        <f t="shared" si="7"/>
        <v/>
      </c>
      <c r="BZ13" s="25">
        <f t="shared" si="0"/>
        <v>0</v>
      </c>
      <c r="CA13" s="26"/>
      <c r="CB13" s="25">
        <f t="shared" si="8"/>
        <v>0</v>
      </c>
      <c r="CC13" s="25">
        <f t="shared" si="9"/>
        <v>0</v>
      </c>
      <c r="CD13" s="25">
        <f t="shared" si="10"/>
        <v>0</v>
      </c>
      <c r="CE13" s="26"/>
      <c r="CF13" s="25">
        <f t="shared" si="11"/>
        <v>0</v>
      </c>
      <c r="CG13" s="25">
        <f t="shared" si="11"/>
        <v>0</v>
      </c>
    </row>
    <row r="14" spans="1:85" s="15" customFormat="1" ht="10.5" customHeight="1" x14ac:dyDescent="0.15">
      <c r="A14" s="260" t="s">
        <v>25</v>
      </c>
      <c r="B14" s="261"/>
      <c r="C14" s="16">
        <f t="shared" si="12"/>
        <v>0</v>
      </c>
      <c r="D14" s="17"/>
      <c r="E14" s="17"/>
      <c r="F14" s="17"/>
      <c r="G14" s="17"/>
      <c r="H14" s="18"/>
      <c r="I14" s="18"/>
      <c r="J14" s="17"/>
      <c r="K14" s="17"/>
      <c r="L14" s="17"/>
      <c r="M14" s="27"/>
      <c r="N14" s="20"/>
      <c r="O14" s="20"/>
      <c r="P14" s="20"/>
      <c r="Q14" s="28"/>
      <c r="R14" s="20"/>
      <c r="S14" s="22"/>
      <c r="T14" s="15" t="str">
        <f t="shared" si="1"/>
        <v/>
      </c>
      <c r="BQ14" s="23" t="str">
        <f t="shared" si="2"/>
        <v/>
      </c>
      <c r="BR14" s="24"/>
      <c r="BS14" s="23" t="str">
        <f t="shared" si="3"/>
        <v/>
      </c>
      <c r="BT14" s="23" t="str">
        <f t="shared" si="4"/>
        <v/>
      </c>
      <c r="BU14" s="23" t="str">
        <f t="shared" si="5"/>
        <v/>
      </c>
      <c r="BV14" s="24"/>
      <c r="BW14" s="23" t="str">
        <f t="shared" si="6"/>
        <v/>
      </c>
      <c r="BX14" s="23" t="str">
        <f t="shared" si="7"/>
        <v/>
      </c>
      <c r="BZ14" s="25">
        <f t="shared" si="0"/>
        <v>0</v>
      </c>
      <c r="CA14" s="26"/>
      <c r="CB14" s="25">
        <f t="shared" si="8"/>
        <v>0</v>
      </c>
      <c r="CC14" s="25">
        <f t="shared" si="9"/>
        <v>0</v>
      </c>
      <c r="CD14" s="25">
        <f t="shared" si="10"/>
        <v>0</v>
      </c>
      <c r="CE14" s="26"/>
      <c r="CF14" s="25">
        <f t="shared" si="11"/>
        <v>0</v>
      </c>
      <c r="CG14" s="25">
        <f t="shared" si="11"/>
        <v>0</v>
      </c>
    </row>
    <row r="15" spans="1:85" s="15" customFormat="1" ht="10.5" customHeight="1" x14ac:dyDescent="0.15">
      <c r="A15" s="260" t="s">
        <v>26</v>
      </c>
      <c r="B15" s="261"/>
      <c r="C15" s="16">
        <f t="shared" si="12"/>
        <v>0</v>
      </c>
      <c r="D15" s="17"/>
      <c r="E15" s="17"/>
      <c r="F15" s="17"/>
      <c r="G15" s="17"/>
      <c r="H15" s="18"/>
      <c r="I15" s="18"/>
      <c r="J15" s="17"/>
      <c r="K15" s="17"/>
      <c r="L15" s="17"/>
      <c r="M15" s="27"/>
      <c r="N15" s="20"/>
      <c r="O15" s="20"/>
      <c r="P15" s="20"/>
      <c r="Q15" s="28"/>
      <c r="R15" s="20"/>
      <c r="S15" s="22"/>
      <c r="T15" s="15" t="str">
        <f t="shared" si="1"/>
        <v/>
      </c>
      <c r="BQ15" s="23" t="str">
        <f t="shared" si="2"/>
        <v/>
      </c>
      <c r="BR15" s="24"/>
      <c r="BS15" s="23" t="str">
        <f t="shared" si="3"/>
        <v/>
      </c>
      <c r="BT15" s="23" t="str">
        <f t="shared" si="4"/>
        <v/>
      </c>
      <c r="BU15" s="23" t="str">
        <f t="shared" si="5"/>
        <v/>
      </c>
      <c r="BV15" s="24"/>
      <c r="BW15" s="23" t="str">
        <f t="shared" si="6"/>
        <v/>
      </c>
      <c r="BX15" s="23" t="str">
        <f t="shared" si="7"/>
        <v/>
      </c>
      <c r="BZ15" s="25">
        <f t="shared" si="0"/>
        <v>0</v>
      </c>
      <c r="CA15" s="26"/>
      <c r="CB15" s="25">
        <f t="shared" si="8"/>
        <v>0</v>
      </c>
      <c r="CC15" s="25">
        <f t="shared" si="9"/>
        <v>0</v>
      </c>
      <c r="CD15" s="25">
        <f t="shared" si="10"/>
        <v>0</v>
      </c>
      <c r="CE15" s="26"/>
      <c r="CF15" s="25">
        <f t="shared" si="11"/>
        <v>0</v>
      </c>
      <c r="CG15" s="25">
        <f t="shared" si="11"/>
        <v>0</v>
      </c>
    </row>
    <row r="16" spans="1:85" s="15" customFormat="1" ht="10.5" customHeight="1" x14ac:dyDescent="0.15">
      <c r="A16" s="260" t="s">
        <v>27</v>
      </c>
      <c r="B16" s="261"/>
      <c r="C16" s="16">
        <f t="shared" si="12"/>
        <v>0</v>
      </c>
      <c r="D16" s="17"/>
      <c r="E16" s="17"/>
      <c r="F16" s="17"/>
      <c r="G16" s="17"/>
      <c r="H16" s="18"/>
      <c r="I16" s="18"/>
      <c r="J16" s="17"/>
      <c r="K16" s="17"/>
      <c r="L16" s="17"/>
      <c r="M16" s="27"/>
      <c r="N16" s="20"/>
      <c r="O16" s="20"/>
      <c r="P16" s="20"/>
      <c r="Q16" s="28"/>
      <c r="R16" s="20"/>
      <c r="S16" s="22"/>
      <c r="T16" s="15" t="str">
        <f t="shared" si="1"/>
        <v/>
      </c>
      <c r="BQ16" s="23" t="str">
        <f t="shared" si="2"/>
        <v/>
      </c>
      <c r="BR16" s="24"/>
      <c r="BS16" s="23" t="str">
        <f t="shared" si="3"/>
        <v/>
      </c>
      <c r="BT16" s="23" t="str">
        <f t="shared" si="4"/>
        <v/>
      </c>
      <c r="BU16" s="23" t="str">
        <f t="shared" si="5"/>
        <v/>
      </c>
      <c r="BV16" s="24"/>
      <c r="BW16" s="23" t="str">
        <f t="shared" si="6"/>
        <v/>
      </c>
      <c r="BX16" s="23" t="str">
        <f t="shared" si="7"/>
        <v/>
      </c>
      <c r="BZ16" s="25">
        <f t="shared" si="0"/>
        <v>0</v>
      </c>
      <c r="CA16" s="26"/>
      <c r="CB16" s="25">
        <f t="shared" si="8"/>
        <v>0</v>
      </c>
      <c r="CC16" s="25">
        <f t="shared" si="9"/>
        <v>0</v>
      </c>
      <c r="CD16" s="25">
        <f t="shared" si="10"/>
        <v>0</v>
      </c>
      <c r="CE16" s="26"/>
      <c r="CF16" s="25">
        <f t="shared" si="11"/>
        <v>0</v>
      </c>
      <c r="CG16" s="25">
        <f t="shared" si="11"/>
        <v>0</v>
      </c>
    </row>
    <row r="17" spans="1:85" s="15" customFormat="1" ht="10.5" x14ac:dyDescent="0.15">
      <c r="A17" s="260" t="s">
        <v>28</v>
      </c>
      <c r="B17" s="261"/>
      <c r="C17" s="16">
        <f t="shared" si="12"/>
        <v>0</v>
      </c>
      <c r="D17" s="17"/>
      <c r="E17" s="17"/>
      <c r="F17" s="17"/>
      <c r="G17" s="17"/>
      <c r="H17" s="18"/>
      <c r="I17" s="18"/>
      <c r="J17" s="17"/>
      <c r="K17" s="17"/>
      <c r="L17" s="17"/>
      <c r="M17" s="27"/>
      <c r="N17" s="20"/>
      <c r="O17" s="20"/>
      <c r="P17" s="20"/>
      <c r="Q17" s="28"/>
      <c r="R17" s="20"/>
      <c r="S17" s="22"/>
      <c r="T17" s="15" t="str">
        <f t="shared" si="1"/>
        <v/>
      </c>
      <c r="BQ17" s="23" t="str">
        <f t="shared" si="2"/>
        <v/>
      </c>
      <c r="BR17" s="24"/>
      <c r="BS17" s="23" t="str">
        <f t="shared" si="3"/>
        <v/>
      </c>
      <c r="BT17" s="23" t="str">
        <f t="shared" si="4"/>
        <v/>
      </c>
      <c r="BU17" s="23" t="str">
        <f t="shared" si="5"/>
        <v/>
      </c>
      <c r="BV17" s="24"/>
      <c r="BW17" s="23" t="str">
        <f t="shared" si="6"/>
        <v/>
      </c>
      <c r="BX17" s="23" t="str">
        <f t="shared" si="7"/>
        <v/>
      </c>
      <c r="BZ17" s="25">
        <f t="shared" si="0"/>
        <v>0</v>
      </c>
      <c r="CA17" s="26"/>
      <c r="CB17" s="25">
        <f t="shared" si="8"/>
        <v>0</v>
      </c>
      <c r="CC17" s="25">
        <f t="shared" si="9"/>
        <v>0</v>
      </c>
      <c r="CD17" s="25">
        <f t="shared" si="10"/>
        <v>0</v>
      </c>
      <c r="CE17" s="26"/>
      <c r="CF17" s="25">
        <f t="shared" si="11"/>
        <v>0</v>
      </c>
      <c r="CG17" s="25">
        <f t="shared" si="11"/>
        <v>0</v>
      </c>
    </row>
    <row r="18" spans="1:85" s="15" customFormat="1" ht="10.5" customHeight="1" x14ac:dyDescent="0.15">
      <c r="A18" s="260" t="s">
        <v>29</v>
      </c>
      <c r="B18" s="261"/>
      <c r="C18" s="16">
        <f t="shared" si="12"/>
        <v>0</v>
      </c>
      <c r="D18" s="17"/>
      <c r="E18" s="17"/>
      <c r="F18" s="17"/>
      <c r="G18" s="17"/>
      <c r="H18" s="18"/>
      <c r="I18" s="18"/>
      <c r="J18" s="17"/>
      <c r="K18" s="17"/>
      <c r="L18" s="17"/>
      <c r="M18" s="29"/>
      <c r="N18" s="20"/>
      <c r="O18" s="20"/>
      <c r="P18" s="20"/>
      <c r="Q18" s="28"/>
      <c r="R18" s="20"/>
      <c r="S18" s="22"/>
      <c r="T18" s="15" t="str">
        <f>BQ18&amp;BR18&amp;BS18&amp;BT18&amp;BU18&amp;BW18&amp;BX18</f>
        <v/>
      </c>
      <c r="BQ18" s="23" t="str">
        <f t="shared" si="2"/>
        <v/>
      </c>
      <c r="BR18" s="23" t="str">
        <f>IF(AND(C18&gt;0,M18="")," * No olvide digitar la variable Programa de Acompañamiento Psicosocial en APS. Si no tiene digite Cero.",IF(M18&gt;C18," * La variable Programa de Acompañamiento Psicosocial en APS no puede ser mayor al Total.",""))</f>
        <v/>
      </c>
      <c r="BS18" s="23" t="str">
        <f t="shared" si="3"/>
        <v/>
      </c>
      <c r="BT18" s="23" t="str">
        <f t="shared" si="4"/>
        <v/>
      </c>
      <c r="BU18" s="23" t="str">
        <f t="shared" si="5"/>
        <v/>
      </c>
      <c r="BV18" s="24"/>
      <c r="BW18" s="23" t="str">
        <f t="shared" si="6"/>
        <v/>
      </c>
      <c r="BX18" s="23" t="str">
        <f t="shared" si="7"/>
        <v/>
      </c>
      <c r="BZ18" s="25">
        <f t="shared" si="0"/>
        <v>0</v>
      </c>
      <c r="CA18" s="25">
        <f>IF(AND(C18&gt;0,M18=""),1,IF(M18&gt;C18,1,0))</f>
        <v>0</v>
      </c>
      <c r="CB18" s="25">
        <f t="shared" si="8"/>
        <v>0</v>
      </c>
      <c r="CC18" s="25">
        <f t="shared" si="9"/>
        <v>0</v>
      </c>
      <c r="CD18" s="25">
        <f t="shared" si="10"/>
        <v>0</v>
      </c>
      <c r="CE18" s="26"/>
      <c r="CF18" s="25">
        <f t="shared" si="11"/>
        <v>0</v>
      </c>
      <c r="CG18" s="25">
        <f t="shared" si="11"/>
        <v>0</v>
      </c>
    </row>
    <row r="19" spans="1:85" s="15" customFormat="1" ht="10.5" customHeight="1" x14ac:dyDescent="0.15">
      <c r="A19" s="260" t="s">
        <v>30</v>
      </c>
      <c r="B19" s="261"/>
      <c r="C19" s="16">
        <f t="shared" si="12"/>
        <v>0</v>
      </c>
      <c r="D19" s="17"/>
      <c r="E19" s="17"/>
      <c r="F19" s="17"/>
      <c r="G19" s="17"/>
      <c r="H19" s="18"/>
      <c r="I19" s="18"/>
      <c r="J19" s="17"/>
      <c r="K19" s="17"/>
      <c r="L19" s="17"/>
      <c r="M19" s="29"/>
      <c r="N19" s="20"/>
      <c r="O19" s="20"/>
      <c r="P19" s="20"/>
      <c r="Q19" s="28"/>
      <c r="R19" s="20"/>
      <c r="S19" s="22"/>
      <c r="T19" s="15" t="str">
        <f t="shared" ref="T19:T20" si="13">BQ19&amp;BR19&amp;BS19&amp;BT19&amp;BU19&amp;BW19&amp;BX19</f>
        <v/>
      </c>
      <c r="BQ19" s="23" t="str">
        <f t="shared" si="2"/>
        <v/>
      </c>
      <c r="BR19" s="23" t="str">
        <f>IF(AND(C19&gt;0,M19="")," * No olvide digitar la variable Programa de Acompañamiento Psicosocial en APS. Si no tiene digite Cero.",IF(M19&gt;C19," * La variable Programa de Acompañamiento Psicosocial en APS no puede ser mayor al Total.",""))</f>
        <v/>
      </c>
      <c r="BS19" s="23" t="str">
        <f t="shared" si="3"/>
        <v/>
      </c>
      <c r="BT19" s="23" t="str">
        <f t="shared" si="4"/>
        <v/>
      </c>
      <c r="BU19" s="23" t="str">
        <f t="shared" si="5"/>
        <v/>
      </c>
      <c r="BV19" s="24"/>
      <c r="BW19" s="23" t="str">
        <f t="shared" si="6"/>
        <v/>
      </c>
      <c r="BX19" s="23" t="str">
        <f t="shared" si="7"/>
        <v/>
      </c>
      <c r="BZ19" s="25">
        <f t="shared" si="0"/>
        <v>0</v>
      </c>
      <c r="CA19" s="25">
        <f>IF(AND(C19&gt;0,M19=""),1,IF(M19&gt;C19,1,0))</f>
        <v>0</v>
      </c>
      <c r="CB19" s="25">
        <f t="shared" si="8"/>
        <v>0</v>
      </c>
      <c r="CC19" s="25">
        <f t="shared" si="9"/>
        <v>0</v>
      </c>
      <c r="CD19" s="25">
        <f t="shared" si="10"/>
        <v>0</v>
      </c>
      <c r="CE19" s="26"/>
      <c r="CF19" s="25">
        <f t="shared" si="11"/>
        <v>0</v>
      </c>
      <c r="CG19" s="25">
        <f t="shared" si="11"/>
        <v>0</v>
      </c>
    </row>
    <row r="20" spans="1:85" s="15" customFormat="1" ht="10.5" customHeight="1" x14ac:dyDescent="0.15">
      <c r="A20" s="260" t="s">
        <v>31</v>
      </c>
      <c r="B20" s="261"/>
      <c r="C20" s="16">
        <f t="shared" si="12"/>
        <v>0</v>
      </c>
      <c r="D20" s="17"/>
      <c r="E20" s="17"/>
      <c r="F20" s="17"/>
      <c r="G20" s="17"/>
      <c r="H20" s="18"/>
      <c r="I20" s="18"/>
      <c r="J20" s="17"/>
      <c r="K20" s="17"/>
      <c r="L20" s="17"/>
      <c r="M20" s="29"/>
      <c r="N20" s="20"/>
      <c r="O20" s="20"/>
      <c r="P20" s="20"/>
      <c r="Q20" s="28"/>
      <c r="R20" s="20"/>
      <c r="S20" s="22"/>
      <c r="T20" s="15" t="str">
        <f t="shared" si="13"/>
        <v/>
      </c>
      <c r="BQ20" s="23" t="str">
        <f t="shared" si="2"/>
        <v/>
      </c>
      <c r="BR20" s="23" t="str">
        <f>IF(AND(C20&gt;0,M20="")," * No olvide digitar la variable Programa de Acompañamiento Psicosocial en APS. Si no tiene digite Cero.",IF(M20&gt;C20," * La variable Programa de Acompañamiento Psicosocial en APS no puede ser mayor al Total.",""))</f>
        <v/>
      </c>
      <c r="BS20" s="23" t="str">
        <f t="shared" si="3"/>
        <v/>
      </c>
      <c r="BT20" s="23" t="str">
        <f t="shared" si="4"/>
        <v/>
      </c>
      <c r="BU20" s="23" t="str">
        <f t="shared" si="5"/>
        <v/>
      </c>
      <c r="BV20" s="24"/>
      <c r="BW20" s="23" t="str">
        <f t="shared" si="6"/>
        <v/>
      </c>
      <c r="BX20" s="23" t="str">
        <f t="shared" si="7"/>
        <v/>
      </c>
      <c r="BZ20" s="25">
        <f t="shared" si="0"/>
        <v>0</v>
      </c>
      <c r="CA20" s="25">
        <f>IF(AND(C20&gt;0,M20=""),1,IF(M20&gt;C20,1,0))</f>
        <v>0</v>
      </c>
      <c r="CB20" s="25">
        <f t="shared" si="8"/>
        <v>0</v>
      </c>
      <c r="CC20" s="25">
        <f t="shared" si="9"/>
        <v>0</v>
      </c>
      <c r="CD20" s="25">
        <f t="shared" si="10"/>
        <v>0</v>
      </c>
      <c r="CE20" s="26"/>
      <c r="CF20" s="25">
        <f t="shared" si="11"/>
        <v>0</v>
      </c>
      <c r="CG20" s="25">
        <f t="shared" si="11"/>
        <v>0</v>
      </c>
    </row>
    <row r="21" spans="1:85" s="15" customFormat="1" ht="10.5" customHeight="1" x14ac:dyDescent="0.15">
      <c r="A21" s="260" t="s">
        <v>32</v>
      </c>
      <c r="B21" s="261"/>
      <c r="C21" s="16">
        <f t="shared" si="12"/>
        <v>0</v>
      </c>
      <c r="D21" s="17"/>
      <c r="E21" s="17"/>
      <c r="F21" s="17"/>
      <c r="G21" s="17"/>
      <c r="H21" s="18"/>
      <c r="I21" s="18"/>
      <c r="J21" s="17"/>
      <c r="K21" s="17"/>
      <c r="L21" s="17"/>
      <c r="M21" s="27"/>
      <c r="N21" s="20"/>
      <c r="O21" s="20"/>
      <c r="P21" s="20"/>
      <c r="Q21" s="28"/>
      <c r="R21" s="20"/>
      <c r="S21" s="22"/>
      <c r="T21" s="15" t="str">
        <f t="shared" si="1"/>
        <v/>
      </c>
      <c r="BQ21" s="23" t="str">
        <f t="shared" si="2"/>
        <v/>
      </c>
      <c r="BR21" s="24"/>
      <c r="BS21" s="23" t="str">
        <f t="shared" si="3"/>
        <v/>
      </c>
      <c r="BT21" s="23" t="str">
        <f t="shared" si="4"/>
        <v/>
      </c>
      <c r="BU21" s="23" t="str">
        <f t="shared" si="5"/>
        <v/>
      </c>
      <c r="BV21" s="24"/>
      <c r="BW21" s="23" t="str">
        <f t="shared" si="6"/>
        <v/>
      </c>
      <c r="BX21" s="23" t="str">
        <f t="shared" si="7"/>
        <v/>
      </c>
      <c r="BZ21" s="25">
        <f t="shared" si="0"/>
        <v>0</v>
      </c>
      <c r="CA21" s="26"/>
      <c r="CB21" s="25">
        <f t="shared" si="8"/>
        <v>0</v>
      </c>
      <c r="CC21" s="25">
        <f t="shared" si="9"/>
        <v>0</v>
      </c>
      <c r="CD21" s="25">
        <f t="shared" si="10"/>
        <v>0</v>
      </c>
      <c r="CE21" s="26"/>
      <c r="CF21" s="25">
        <f t="shared" si="11"/>
        <v>0</v>
      </c>
      <c r="CG21" s="25">
        <f t="shared" si="11"/>
        <v>0</v>
      </c>
    </row>
    <row r="22" spans="1:85" s="15" customFormat="1" ht="10.5" x14ac:dyDescent="0.15">
      <c r="A22" s="260" t="s">
        <v>33</v>
      </c>
      <c r="B22" s="261"/>
      <c r="C22" s="16">
        <f t="shared" si="12"/>
        <v>0</v>
      </c>
      <c r="D22" s="17"/>
      <c r="E22" s="17"/>
      <c r="F22" s="17"/>
      <c r="G22" s="17"/>
      <c r="H22" s="18"/>
      <c r="I22" s="18"/>
      <c r="J22" s="17"/>
      <c r="K22" s="17"/>
      <c r="L22" s="17"/>
      <c r="M22" s="27"/>
      <c r="N22" s="20"/>
      <c r="O22" s="20"/>
      <c r="P22" s="20"/>
      <c r="Q22" s="28"/>
      <c r="R22" s="20"/>
      <c r="S22" s="22"/>
      <c r="T22" s="15" t="str">
        <f t="shared" si="1"/>
        <v/>
      </c>
      <c r="BQ22" s="23" t="str">
        <f t="shared" si="2"/>
        <v/>
      </c>
      <c r="BR22" s="24"/>
      <c r="BS22" s="23" t="str">
        <f t="shared" si="3"/>
        <v/>
      </c>
      <c r="BT22" s="23" t="str">
        <f t="shared" si="4"/>
        <v/>
      </c>
      <c r="BU22" s="23" t="str">
        <f t="shared" si="5"/>
        <v/>
      </c>
      <c r="BV22" s="24"/>
      <c r="BW22" s="23" t="str">
        <f t="shared" si="6"/>
        <v/>
      </c>
      <c r="BX22" s="23" t="str">
        <f t="shared" si="7"/>
        <v/>
      </c>
      <c r="BZ22" s="25">
        <f t="shared" si="0"/>
        <v>0</v>
      </c>
      <c r="CA22" s="26"/>
      <c r="CB22" s="25">
        <f t="shared" si="8"/>
        <v>0</v>
      </c>
      <c r="CC22" s="25">
        <f t="shared" si="9"/>
        <v>0</v>
      </c>
      <c r="CD22" s="25">
        <f t="shared" si="10"/>
        <v>0</v>
      </c>
      <c r="CE22" s="26"/>
      <c r="CF22" s="25">
        <f t="shared" si="11"/>
        <v>0</v>
      </c>
      <c r="CG22" s="25">
        <f t="shared" si="11"/>
        <v>0</v>
      </c>
    </row>
    <row r="23" spans="1:85" s="15" customFormat="1" ht="10.5" x14ac:dyDescent="0.15">
      <c r="A23" s="260" t="s">
        <v>34</v>
      </c>
      <c r="B23" s="261"/>
      <c r="C23" s="16">
        <f>SUM(D23:G23)</f>
        <v>0</v>
      </c>
      <c r="D23" s="17"/>
      <c r="E23" s="17"/>
      <c r="F23" s="17"/>
      <c r="G23" s="17"/>
      <c r="H23" s="18"/>
      <c r="I23" s="18"/>
      <c r="J23" s="17"/>
      <c r="K23" s="17"/>
      <c r="L23" s="17"/>
      <c r="M23" s="29"/>
      <c r="N23" s="20"/>
      <c r="O23" s="20"/>
      <c r="P23" s="20"/>
      <c r="Q23" s="20"/>
      <c r="R23" s="20"/>
      <c r="S23" s="22"/>
      <c r="T23" s="15" t="str">
        <f>BQ23&amp;BR23&amp;BS23&amp;BT23&amp;BU23&amp;BV23&amp;BW23&amp;BX23</f>
        <v/>
      </c>
      <c r="BQ23" s="23" t="str">
        <f t="shared" si="2"/>
        <v/>
      </c>
      <c r="BR23" s="23" t="str">
        <f>IF(AND(C23&gt;0,M23="")," * No olvide digitar la variable Programa de Acompañamiento Psicosocial en APS. Si no tiene digite Cero.",IF(M23&gt;C23," * La variable Programa de Acompañamiento Psicosocial en APS no puede ser mayor al Total.",""))</f>
        <v/>
      </c>
      <c r="BS23" s="23" t="str">
        <f t="shared" si="3"/>
        <v/>
      </c>
      <c r="BT23" s="23" t="str">
        <f t="shared" si="4"/>
        <v/>
      </c>
      <c r="BU23" s="23" t="str">
        <f t="shared" si="5"/>
        <v/>
      </c>
      <c r="BV23" s="23" t="str">
        <f>IF(AND($C23&gt;0,Q23="")," * No olvide digitar la variable Gestante con 3 o más riesgos. Digite Cero si no tiene.",IF(Q23&gt;$C23," * La variable Gestante con 3 o más riesgos no puede ser mayor al Total.",""))</f>
        <v/>
      </c>
      <c r="BW23" s="23" t="str">
        <f t="shared" si="6"/>
        <v/>
      </c>
      <c r="BX23" s="23" t="str">
        <f t="shared" si="7"/>
        <v/>
      </c>
      <c r="BZ23" s="25">
        <f t="shared" si="0"/>
        <v>0</v>
      </c>
      <c r="CA23" s="25">
        <f>IF(AND(C23&gt;0,M23=""),1,IF(M23&gt;C23,1,0))</f>
        <v>0</v>
      </c>
      <c r="CB23" s="25">
        <f t="shared" si="8"/>
        <v>0</v>
      </c>
      <c r="CC23" s="25">
        <f t="shared" si="9"/>
        <v>0</v>
      </c>
      <c r="CD23" s="25">
        <f t="shared" si="10"/>
        <v>0</v>
      </c>
      <c r="CE23" s="25">
        <f>IF(AND($C23&gt;0,Q23=""),1,IF(Q23&gt;$C23,1,0))</f>
        <v>0</v>
      </c>
      <c r="CF23" s="25">
        <f t="shared" si="11"/>
        <v>0</v>
      </c>
      <c r="CG23" s="25">
        <f t="shared" si="11"/>
        <v>0</v>
      </c>
    </row>
    <row r="24" spans="1:85" s="15" customFormat="1" ht="10.5" customHeight="1" x14ac:dyDescent="0.15">
      <c r="A24" s="260" t="s">
        <v>35</v>
      </c>
      <c r="B24" s="261"/>
      <c r="C24" s="16">
        <f t="shared" si="12"/>
        <v>0</v>
      </c>
      <c r="D24" s="17"/>
      <c r="E24" s="17"/>
      <c r="F24" s="17"/>
      <c r="G24" s="17"/>
      <c r="H24" s="18"/>
      <c r="I24" s="18"/>
      <c r="J24" s="17"/>
      <c r="K24" s="17"/>
      <c r="L24" s="17"/>
      <c r="M24" s="29"/>
      <c r="N24" s="20"/>
      <c r="O24" s="20"/>
      <c r="P24" s="20"/>
      <c r="Q24" s="20"/>
      <c r="R24" s="20"/>
      <c r="S24" s="22"/>
      <c r="T24" s="15" t="str">
        <f t="shared" ref="T24:T25" si="14">BQ24&amp;BR24&amp;BS24&amp;BT24&amp;BU24&amp;BV24&amp;BW24&amp;BX24</f>
        <v/>
      </c>
      <c r="BQ24" s="23" t="str">
        <f t="shared" si="2"/>
        <v/>
      </c>
      <c r="BR24" s="23" t="str">
        <f>IF(AND(C24&gt;0,M24="")," * No olvide digitar la variable Programa de Acompañamiento Psicosocial en APS. Si no tiene digite Cero.",IF(M24&gt;C24," * La variable Programa de Acompañamiento Psicosocial en APS no puede ser mayor al Total.",""))</f>
        <v/>
      </c>
      <c r="BS24" s="23" t="str">
        <f t="shared" si="3"/>
        <v/>
      </c>
      <c r="BT24" s="23" t="str">
        <f t="shared" si="4"/>
        <v/>
      </c>
      <c r="BU24" s="23" t="str">
        <f t="shared" si="5"/>
        <v/>
      </c>
      <c r="BV24" s="23" t="str">
        <f t="shared" ref="BV24:BV25" si="15">IF(AND($C24&gt;0,Q24="")," * No olvide digitar la variable Gestante con 3 o más riesgos. Digite Cero si no tiene.",IF(Q24&gt;$C24," * La variable Gestante con 3 o más riesgos no puede ser mayor al Total.",""))</f>
        <v/>
      </c>
      <c r="BW24" s="23" t="str">
        <f t="shared" si="6"/>
        <v/>
      </c>
      <c r="BX24" s="23" t="str">
        <f t="shared" si="7"/>
        <v/>
      </c>
      <c r="BZ24" s="25">
        <f t="shared" si="0"/>
        <v>0</v>
      </c>
      <c r="CA24" s="25">
        <f>IF(AND(C24&gt;0,M24=""),1,IF(M24&gt;C24,1,0))</f>
        <v>0</v>
      </c>
      <c r="CB24" s="25">
        <f t="shared" si="8"/>
        <v>0</v>
      </c>
      <c r="CC24" s="25">
        <f t="shared" si="9"/>
        <v>0</v>
      </c>
      <c r="CD24" s="25">
        <f t="shared" si="10"/>
        <v>0</v>
      </c>
      <c r="CE24" s="25">
        <f t="shared" si="10"/>
        <v>0</v>
      </c>
      <c r="CF24" s="25">
        <f t="shared" si="11"/>
        <v>0</v>
      </c>
      <c r="CG24" s="25">
        <f t="shared" si="11"/>
        <v>0</v>
      </c>
    </row>
    <row r="25" spans="1:85" s="15" customFormat="1" ht="10.5" customHeight="1" x14ac:dyDescent="0.15">
      <c r="A25" s="260" t="s">
        <v>36</v>
      </c>
      <c r="B25" s="261"/>
      <c r="C25" s="16">
        <f>SUM(D25:G25)</f>
        <v>0</v>
      </c>
      <c r="D25" s="17"/>
      <c r="E25" s="17"/>
      <c r="F25" s="17"/>
      <c r="G25" s="17"/>
      <c r="H25" s="18"/>
      <c r="I25" s="18"/>
      <c r="J25" s="17"/>
      <c r="K25" s="17"/>
      <c r="L25" s="17"/>
      <c r="M25" s="29"/>
      <c r="N25" s="20"/>
      <c r="O25" s="20"/>
      <c r="P25" s="20"/>
      <c r="Q25" s="20"/>
      <c r="R25" s="20"/>
      <c r="S25" s="22"/>
      <c r="T25" s="15" t="str">
        <f t="shared" si="14"/>
        <v/>
      </c>
      <c r="BQ25" s="23" t="str">
        <f t="shared" si="2"/>
        <v/>
      </c>
      <c r="BR25" s="23" t="str">
        <f>IF(AND(C25&gt;0,M25="")," * No olvide digitar la variable Programa de Acompañamiento Psicosocial en APS. Si no tiene digite Cero.",IF(M25&gt;C25," * La variable Programa de Acompañamiento Psicosocial en APS no puede ser mayor al Total.",""))</f>
        <v/>
      </c>
      <c r="BS25" s="23" t="str">
        <f t="shared" si="3"/>
        <v/>
      </c>
      <c r="BT25" s="23" t="str">
        <f t="shared" si="4"/>
        <v/>
      </c>
      <c r="BU25" s="23" t="str">
        <f t="shared" si="5"/>
        <v/>
      </c>
      <c r="BV25" s="23" t="str">
        <f t="shared" si="15"/>
        <v/>
      </c>
      <c r="BW25" s="23" t="str">
        <f t="shared" si="6"/>
        <v/>
      </c>
      <c r="BX25" s="23" t="str">
        <f t="shared" si="7"/>
        <v/>
      </c>
      <c r="BZ25" s="25">
        <f t="shared" si="0"/>
        <v>0</v>
      </c>
      <c r="CA25" s="25">
        <f>IF(AND(C25&gt;0,M25=""),1,IF(M25&gt;C25,1,0))</f>
        <v>0</v>
      </c>
      <c r="CB25" s="25">
        <f t="shared" si="8"/>
        <v>0</v>
      </c>
      <c r="CC25" s="25">
        <f t="shared" si="9"/>
        <v>0</v>
      </c>
      <c r="CD25" s="25">
        <f t="shared" si="10"/>
        <v>0</v>
      </c>
      <c r="CE25" s="25">
        <f t="shared" si="10"/>
        <v>0</v>
      </c>
      <c r="CF25" s="25">
        <f t="shared" si="11"/>
        <v>0</v>
      </c>
      <c r="CG25" s="25">
        <f t="shared" si="11"/>
        <v>0</v>
      </c>
    </row>
    <row r="26" spans="1:85" s="15" customFormat="1" ht="10.5" customHeight="1" x14ac:dyDescent="0.15">
      <c r="A26" s="260" t="s">
        <v>37</v>
      </c>
      <c r="B26" s="261"/>
      <c r="C26" s="16">
        <f t="shared" si="12"/>
        <v>0</v>
      </c>
      <c r="D26" s="17"/>
      <c r="E26" s="17"/>
      <c r="F26" s="17"/>
      <c r="G26" s="17"/>
      <c r="H26" s="18"/>
      <c r="I26" s="18"/>
      <c r="J26" s="17"/>
      <c r="K26" s="17"/>
      <c r="L26" s="17"/>
      <c r="M26" s="27"/>
      <c r="N26" s="20"/>
      <c r="O26" s="20"/>
      <c r="P26" s="20"/>
      <c r="Q26" s="30"/>
      <c r="R26" s="20"/>
      <c r="S26" s="22"/>
      <c r="T26" s="15" t="str">
        <f t="shared" ref="T26:T27" si="16">BQ26&amp;BS26&amp;BT26&amp;BU26&amp;BW26&amp;BX26</f>
        <v/>
      </c>
      <c r="BQ26" s="23" t="str">
        <f>IF((J26+K26+L26)&lt;&gt;C26," * La suma del N° de Primera visita + Segunda visita + Tercera o más visitas de seguimiento debe coincidir con el Total.","")</f>
        <v/>
      </c>
      <c r="BR26" s="24"/>
      <c r="BS26" s="23" t="str">
        <f t="shared" si="3"/>
        <v/>
      </c>
      <c r="BT26" s="23" t="str">
        <f t="shared" si="4"/>
        <v/>
      </c>
      <c r="BU26" s="23" t="str">
        <f t="shared" si="5"/>
        <v/>
      </c>
      <c r="BV26" s="24"/>
      <c r="BW26" s="23" t="str">
        <f t="shared" si="6"/>
        <v/>
      </c>
      <c r="BX26" s="23" t="str">
        <f t="shared" si="7"/>
        <v/>
      </c>
      <c r="BZ26" s="25">
        <f t="shared" si="0"/>
        <v>0</v>
      </c>
      <c r="CA26" s="26"/>
      <c r="CB26" s="25">
        <f t="shared" si="8"/>
        <v>0</v>
      </c>
      <c r="CC26" s="25">
        <f t="shared" si="9"/>
        <v>0</v>
      </c>
      <c r="CD26" s="25">
        <f t="shared" si="10"/>
        <v>0</v>
      </c>
      <c r="CE26" s="26"/>
      <c r="CF26" s="25">
        <f t="shared" si="11"/>
        <v>0</v>
      </c>
      <c r="CG26" s="25">
        <f t="shared" si="11"/>
        <v>0</v>
      </c>
    </row>
    <row r="27" spans="1:85" s="15" customFormat="1" ht="10.5" customHeight="1" x14ac:dyDescent="0.15">
      <c r="A27" s="260" t="s">
        <v>38</v>
      </c>
      <c r="B27" s="261"/>
      <c r="C27" s="16">
        <f t="shared" si="12"/>
        <v>0</v>
      </c>
      <c r="D27" s="17"/>
      <c r="E27" s="17"/>
      <c r="F27" s="17"/>
      <c r="G27" s="17"/>
      <c r="H27" s="18"/>
      <c r="I27" s="18"/>
      <c r="J27" s="17"/>
      <c r="K27" s="17"/>
      <c r="L27" s="17"/>
      <c r="M27" s="27"/>
      <c r="N27" s="20"/>
      <c r="O27" s="20"/>
      <c r="P27" s="20"/>
      <c r="Q27" s="30"/>
      <c r="R27" s="20"/>
      <c r="S27" s="22"/>
      <c r="T27" s="15" t="str">
        <f t="shared" si="16"/>
        <v/>
      </c>
      <c r="BQ27" s="23" t="str">
        <f t="shared" si="2"/>
        <v/>
      </c>
      <c r="BR27" s="24"/>
      <c r="BS27" s="23" t="str">
        <f t="shared" si="3"/>
        <v/>
      </c>
      <c r="BT27" s="23" t="str">
        <f t="shared" si="4"/>
        <v/>
      </c>
      <c r="BU27" s="23" t="str">
        <f t="shared" si="5"/>
        <v/>
      </c>
      <c r="BV27" s="24"/>
      <c r="BW27" s="23" t="str">
        <f t="shared" si="6"/>
        <v/>
      </c>
      <c r="BX27" s="23" t="str">
        <f t="shared" si="7"/>
        <v/>
      </c>
      <c r="BZ27" s="25">
        <f t="shared" si="0"/>
        <v>0</v>
      </c>
      <c r="CA27" s="26"/>
      <c r="CB27" s="25">
        <f t="shared" si="8"/>
        <v>0</v>
      </c>
      <c r="CC27" s="25">
        <f t="shared" si="9"/>
        <v>0</v>
      </c>
      <c r="CD27" s="25">
        <f t="shared" si="10"/>
        <v>0</v>
      </c>
      <c r="CE27" s="26"/>
      <c r="CF27" s="25">
        <f t="shared" si="11"/>
        <v>0</v>
      </c>
      <c r="CG27" s="25">
        <f t="shared" si="11"/>
        <v>0</v>
      </c>
    </row>
    <row r="28" spans="1:85" s="15" customFormat="1" ht="10.5" x14ac:dyDescent="0.15">
      <c r="A28" s="260" t="s">
        <v>39</v>
      </c>
      <c r="B28" s="261"/>
      <c r="C28" s="16">
        <f t="shared" si="12"/>
        <v>0</v>
      </c>
      <c r="D28" s="17"/>
      <c r="E28" s="17"/>
      <c r="F28" s="17"/>
      <c r="G28" s="17"/>
      <c r="H28" s="18"/>
      <c r="I28" s="18"/>
      <c r="J28" s="17"/>
      <c r="K28" s="17"/>
      <c r="L28" s="17"/>
      <c r="M28" s="27"/>
      <c r="N28" s="20"/>
      <c r="O28" s="20"/>
      <c r="P28" s="20"/>
      <c r="Q28" s="30"/>
      <c r="R28" s="20"/>
      <c r="S28" s="22"/>
      <c r="T28" s="15" t="str">
        <f>BQ28&amp;BS28&amp;BT28&amp;BU28&amp;BW28&amp;BX28</f>
        <v/>
      </c>
      <c r="BQ28" s="23" t="str">
        <f t="shared" si="2"/>
        <v/>
      </c>
      <c r="BR28" s="24"/>
      <c r="BS28" s="23" t="str">
        <f t="shared" si="3"/>
        <v/>
      </c>
      <c r="BT28" s="23" t="str">
        <f t="shared" si="4"/>
        <v/>
      </c>
      <c r="BU28" s="23" t="str">
        <f t="shared" si="5"/>
        <v/>
      </c>
      <c r="BV28" s="24"/>
      <c r="BW28" s="23" t="str">
        <f t="shared" si="6"/>
        <v/>
      </c>
      <c r="BX28" s="23" t="str">
        <f t="shared" si="7"/>
        <v/>
      </c>
      <c r="BZ28" s="25">
        <f t="shared" si="0"/>
        <v>0</v>
      </c>
      <c r="CA28" s="26"/>
      <c r="CB28" s="25">
        <f t="shared" si="8"/>
        <v>0</v>
      </c>
      <c r="CC28" s="25">
        <f t="shared" si="9"/>
        <v>0</v>
      </c>
      <c r="CD28" s="25">
        <f t="shared" si="10"/>
        <v>0</v>
      </c>
      <c r="CE28" s="26"/>
      <c r="CF28" s="25">
        <f t="shared" si="11"/>
        <v>0</v>
      </c>
      <c r="CG28" s="25">
        <f t="shared" si="11"/>
        <v>0</v>
      </c>
    </row>
    <row r="29" spans="1:85" s="15" customFormat="1" ht="10.5" x14ac:dyDescent="0.15">
      <c r="A29" s="260" t="s">
        <v>40</v>
      </c>
      <c r="B29" s="261"/>
      <c r="C29" s="16">
        <f t="shared" si="12"/>
        <v>0</v>
      </c>
      <c r="D29" s="17"/>
      <c r="E29" s="17"/>
      <c r="F29" s="17"/>
      <c r="G29" s="17"/>
      <c r="H29" s="18"/>
      <c r="I29" s="18"/>
      <c r="J29" s="17"/>
      <c r="K29" s="17"/>
      <c r="L29" s="17"/>
      <c r="M29" s="29"/>
      <c r="N29" s="20"/>
      <c r="O29" s="20"/>
      <c r="P29" s="20"/>
      <c r="Q29" s="30"/>
      <c r="R29" s="20"/>
      <c r="S29" s="22"/>
      <c r="T29" s="15" t="str">
        <f>BQ29&amp;BR29&amp;BS29&amp;BT29&amp;BU29&amp;BW29&amp;BX29</f>
        <v/>
      </c>
      <c r="BQ29" s="23" t="str">
        <f t="shared" si="2"/>
        <v/>
      </c>
      <c r="BR29" s="23" t="str">
        <f t="shared" ref="BR29:BR35" si="17">IF(AND(C29&gt;0,M29="")," * No olvide digitar la variable Programa de Acompañamiento Psicosocial en APS. Si no tiene digite Cero.",IF(M29&gt;C29," * La variable Programa de Acompañamiento Psicosocial en APS no puede ser mayor al Total.",""))</f>
        <v/>
      </c>
      <c r="BS29" s="23" t="str">
        <f t="shared" si="3"/>
        <v/>
      </c>
      <c r="BT29" s="23" t="str">
        <f t="shared" si="4"/>
        <v/>
      </c>
      <c r="BU29" s="23" t="str">
        <f t="shared" si="5"/>
        <v/>
      </c>
      <c r="BV29" s="24"/>
      <c r="BW29" s="23" t="str">
        <f t="shared" si="6"/>
        <v/>
      </c>
      <c r="BX29" s="23" t="str">
        <f t="shared" si="7"/>
        <v/>
      </c>
      <c r="BZ29" s="25">
        <f t="shared" si="0"/>
        <v>0</v>
      </c>
      <c r="CA29" s="25">
        <f t="shared" ref="CA29:CA35" si="18">IF(AND(C29&gt;0,M29=""),1,IF(M29&gt;C29,1,0))</f>
        <v>0</v>
      </c>
      <c r="CB29" s="25">
        <f t="shared" si="8"/>
        <v>0</v>
      </c>
      <c r="CC29" s="25">
        <f t="shared" si="9"/>
        <v>0</v>
      </c>
      <c r="CD29" s="25">
        <f t="shared" si="10"/>
        <v>0</v>
      </c>
      <c r="CE29" s="26"/>
      <c r="CF29" s="25">
        <f t="shared" si="11"/>
        <v>0</v>
      </c>
      <c r="CG29" s="25">
        <f t="shared" si="11"/>
        <v>0</v>
      </c>
    </row>
    <row r="30" spans="1:85" s="15" customFormat="1" ht="10.5" customHeight="1" x14ac:dyDescent="0.15">
      <c r="A30" s="260" t="s">
        <v>41</v>
      </c>
      <c r="B30" s="261"/>
      <c r="C30" s="16">
        <f t="shared" si="12"/>
        <v>0</v>
      </c>
      <c r="D30" s="17"/>
      <c r="E30" s="17"/>
      <c r="F30" s="17"/>
      <c r="G30" s="17"/>
      <c r="H30" s="18"/>
      <c r="I30" s="18"/>
      <c r="J30" s="17"/>
      <c r="K30" s="17"/>
      <c r="L30" s="17"/>
      <c r="M30" s="29"/>
      <c r="N30" s="20"/>
      <c r="O30" s="20"/>
      <c r="P30" s="20"/>
      <c r="Q30" s="30"/>
      <c r="R30" s="20"/>
      <c r="S30" s="22"/>
      <c r="T30" s="15" t="str">
        <f t="shared" ref="T30:T35" si="19">BQ30&amp;BR30&amp;BS30&amp;BT30&amp;BU30&amp;BW30&amp;BX30</f>
        <v/>
      </c>
      <c r="BQ30" s="23" t="str">
        <f t="shared" si="2"/>
        <v/>
      </c>
      <c r="BR30" s="23" t="str">
        <f t="shared" si="17"/>
        <v/>
      </c>
      <c r="BS30" s="23" t="str">
        <f t="shared" si="3"/>
        <v/>
      </c>
      <c r="BT30" s="23" t="str">
        <f t="shared" si="4"/>
        <v/>
      </c>
      <c r="BU30" s="23" t="str">
        <f t="shared" si="5"/>
        <v/>
      </c>
      <c r="BV30" s="24"/>
      <c r="BW30" s="23" t="str">
        <f t="shared" si="6"/>
        <v/>
      </c>
      <c r="BX30" s="23" t="str">
        <f t="shared" si="7"/>
        <v/>
      </c>
      <c r="BZ30" s="25">
        <f t="shared" si="0"/>
        <v>0</v>
      </c>
      <c r="CA30" s="25">
        <f t="shared" si="18"/>
        <v>0</v>
      </c>
      <c r="CB30" s="25">
        <f t="shared" si="8"/>
        <v>0</v>
      </c>
      <c r="CC30" s="25">
        <f t="shared" si="9"/>
        <v>0</v>
      </c>
      <c r="CD30" s="25">
        <f t="shared" si="10"/>
        <v>0</v>
      </c>
      <c r="CE30" s="26"/>
      <c r="CF30" s="25">
        <f t="shared" si="11"/>
        <v>0</v>
      </c>
      <c r="CG30" s="25">
        <f t="shared" si="11"/>
        <v>0</v>
      </c>
    </row>
    <row r="31" spans="1:85" s="15" customFormat="1" ht="10.5" customHeight="1" x14ac:dyDescent="0.15">
      <c r="A31" s="268" t="s">
        <v>42</v>
      </c>
      <c r="B31" s="269"/>
      <c r="C31" s="16">
        <f>SUM(D31:G31)</f>
        <v>0</v>
      </c>
      <c r="D31" s="17"/>
      <c r="E31" s="17"/>
      <c r="F31" s="17"/>
      <c r="G31" s="17"/>
      <c r="H31" s="18"/>
      <c r="I31" s="18"/>
      <c r="J31" s="17"/>
      <c r="K31" s="17"/>
      <c r="L31" s="17"/>
      <c r="M31" s="29"/>
      <c r="N31" s="20"/>
      <c r="O31" s="20"/>
      <c r="P31" s="20"/>
      <c r="Q31" s="30"/>
      <c r="R31" s="20"/>
      <c r="S31" s="22"/>
      <c r="T31" s="15" t="str">
        <f t="shared" si="19"/>
        <v/>
      </c>
      <c r="BQ31" s="23" t="str">
        <f t="shared" si="2"/>
        <v/>
      </c>
      <c r="BR31" s="23" t="str">
        <f t="shared" si="17"/>
        <v/>
      </c>
      <c r="BS31" s="23" t="str">
        <f t="shared" si="3"/>
        <v/>
      </c>
      <c r="BT31" s="23" t="str">
        <f t="shared" si="4"/>
        <v/>
      </c>
      <c r="BU31" s="23" t="str">
        <f t="shared" si="5"/>
        <v/>
      </c>
      <c r="BV31" s="24"/>
      <c r="BW31" s="23" t="str">
        <f t="shared" si="6"/>
        <v/>
      </c>
      <c r="BX31" s="23" t="str">
        <f t="shared" si="7"/>
        <v/>
      </c>
      <c r="BZ31" s="25">
        <f t="shared" si="0"/>
        <v>0</v>
      </c>
      <c r="CA31" s="25">
        <f t="shared" si="18"/>
        <v>0</v>
      </c>
      <c r="CB31" s="25">
        <f t="shared" si="8"/>
        <v>0</v>
      </c>
      <c r="CC31" s="25">
        <f t="shared" si="9"/>
        <v>0</v>
      </c>
      <c r="CD31" s="25">
        <f t="shared" si="10"/>
        <v>0</v>
      </c>
      <c r="CE31" s="26"/>
      <c r="CF31" s="25">
        <f t="shared" si="11"/>
        <v>0</v>
      </c>
      <c r="CG31" s="25">
        <f t="shared" si="11"/>
        <v>0</v>
      </c>
    </row>
    <row r="32" spans="1:85" s="15" customFormat="1" ht="10.5" customHeight="1" x14ac:dyDescent="0.15">
      <c r="A32" s="268" t="s">
        <v>43</v>
      </c>
      <c r="B32" s="269"/>
      <c r="C32" s="16">
        <f>SUM(D32:G32)</f>
        <v>0</v>
      </c>
      <c r="D32" s="17"/>
      <c r="E32" s="17"/>
      <c r="F32" s="17"/>
      <c r="G32" s="17"/>
      <c r="H32" s="18"/>
      <c r="I32" s="18"/>
      <c r="J32" s="17"/>
      <c r="K32" s="17"/>
      <c r="L32" s="17"/>
      <c r="M32" s="252"/>
      <c r="N32" s="20"/>
      <c r="O32" s="20"/>
      <c r="P32" s="20"/>
      <c r="Q32" s="30"/>
      <c r="R32" s="20"/>
      <c r="S32" s="22"/>
      <c r="T32" s="15" t="str">
        <f t="shared" si="19"/>
        <v/>
      </c>
      <c r="BQ32" s="23" t="str">
        <f t="shared" si="2"/>
        <v/>
      </c>
      <c r="BR32" s="23" t="str">
        <f t="shared" si="17"/>
        <v/>
      </c>
      <c r="BS32" s="23" t="str">
        <f t="shared" si="3"/>
        <v/>
      </c>
      <c r="BT32" s="23" t="str">
        <f t="shared" si="4"/>
        <v/>
      </c>
      <c r="BU32" s="23" t="str">
        <f t="shared" si="5"/>
        <v/>
      </c>
      <c r="BV32" s="24"/>
      <c r="BW32" s="23" t="str">
        <f t="shared" si="6"/>
        <v/>
      </c>
      <c r="BX32" s="23" t="str">
        <f t="shared" si="7"/>
        <v/>
      </c>
      <c r="BZ32" s="25">
        <f t="shared" si="0"/>
        <v>0</v>
      </c>
      <c r="CA32" s="25">
        <f t="shared" si="18"/>
        <v>0</v>
      </c>
      <c r="CB32" s="25">
        <f t="shared" si="8"/>
        <v>0</v>
      </c>
      <c r="CC32" s="25">
        <f t="shared" si="9"/>
        <v>0</v>
      </c>
      <c r="CD32" s="25">
        <f t="shared" si="10"/>
        <v>0</v>
      </c>
      <c r="CE32" s="26"/>
      <c r="CF32" s="25">
        <f t="shared" si="11"/>
        <v>0</v>
      </c>
      <c r="CG32" s="25">
        <f t="shared" si="11"/>
        <v>0</v>
      </c>
    </row>
    <row r="33" spans="1:85" s="15" customFormat="1" ht="10.5" customHeight="1" x14ac:dyDescent="0.15">
      <c r="A33" s="268" t="s">
        <v>44</v>
      </c>
      <c r="B33" s="269"/>
      <c r="C33" s="16">
        <f>SUM(D33:G33)</f>
        <v>0</v>
      </c>
      <c r="D33" s="17"/>
      <c r="E33" s="17"/>
      <c r="F33" s="17"/>
      <c r="G33" s="17"/>
      <c r="H33" s="18"/>
      <c r="I33" s="18"/>
      <c r="J33" s="17"/>
      <c r="K33" s="17"/>
      <c r="L33" s="17"/>
      <c r="M33" s="252"/>
      <c r="N33" s="20"/>
      <c r="O33" s="20"/>
      <c r="P33" s="20"/>
      <c r="Q33" s="30"/>
      <c r="R33" s="20"/>
      <c r="S33" s="22"/>
      <c r="T33" s="15" t="str">
        <f>BQ33&amp;BR33&amp;BS33&amp;BT33&amp;BU33&amp;BW33&amp;BX33</f>
        <v/>
      </c>
      <c r="BQ33" s="23" t="str">
        <f t="shared" si="2"/>
        <v/>
      </c>
      <c r="BR33" s="23" t="str">
        <f t="shared" si="17"/>
        <v/>
      </c>
      <c r="BS33" s="23" t="str">
        <f t="shared" si="3"/>
        <v/>
      </c>
      <c r="BT33" s="23" t="str">
        <f t="shared" si="4"/>
        <v/>
      </c>
      <c r="BU33" s="23" t="str">
        <f t="shared" si="5"/>
        <v/>
      </c>
      <c r="BV33" s="24"/>
      <c r="BW33" s="23" t="str">
        <f t="shared" si="6"/>
        <v/>
      </c>
      <c r="BX33" s="23" t="str">
        <f t="shared" si="7"/>
        <v/>
      </c>
      <c r="BZ33" s="25">
        <f t="shared" si="0"/>
        <v>0</v>
      </c>
      <c r="CA33" s="25">
        <f t="shared" si="18"/>
        <v>0</v>
      </c>
      <c r="CB33" s="25">
        <f t="shared" si="8"/>
        <v>0</v>
      </c>
      <c r="CC33" s="25">
        <f t="shared" si="9"/>
        <v>0</v>
      </c>
      <c r="CD33" s="25">
        <f t="shared" si="10"/>
        <v>0</v>
      </c>
      <c r="CE33" s="26"/>
      <c r="CF33" s="25">
        <f t="shared" si="11"/>
        <v>0</v>
      </c>
      <c r="CG33" s="25">
        <f t="shared" si="11"/>
        <v>0</v>
      </c>
    </row>
    <row r="34" spans="1:85" s="15" customFormat="1" ht="10.5" customHeight="1" x14ac:dyDescent="0.15">
      <c r="A34" s="268" t="s">
        <v>45</v>
      </c>
      <c r="B34" s="269"/>
      <c r="C34" s="31">
        <f>SUM(D34:G34)</f>
        <v>0</v>
      </c>
      <c r="D34" s="17"/>
      <c r="E34" s="17"/>
      <c r="F34" s="17"/>
      <c r="G34" s="17"/>
      <c r="H34" s="18"/>
      <c r="I34" s="18"/>
      <c r="J34" s="17"/>
      <c r="K34" s="17"/>
      <c r="L34" s="17"/>
      <c r="M34" s="29"/>
      <c r="N34" s="32"/>
      <c r="O34" s="32"/>
      <c r="P34" s="32"/>
      <c r="Q34" s="30"/>
      <c r="R34" s="32"/>
      <c r="S34" s="33"/>
      <c r="T34" s="15" t="str">
        <f t="shared" si="19"/>
        <v/>
      </c>
      <c r="BQ34" s="23" t="str">
        <f t="shared" si="2"/>
        <v/>
      </c>
      <c r="BR34" s="23" t="str">
        <f t="shared" si="17"/>
        <v/>
      </c>
      <c r="BS34" s="23" t="str">
        <f t="shared" si="3"/>
        <v/>
      </c>
      <c r="BT34" s="23" t="str">
        <f t="shared" si="4"/>
        <v/>
      </c>
      <c r="BU34" s="23" t="str">
        <f t="shared" si="5"/>
        <v/>
      </c>
      <c r="BV34" s="24"/>
      <c r="BW34" s="23" t="str">
        <f t="shared" si="6"/>
        <v/>
      </c>
      <c r="BX34" s="23" t="str">
        <f t="shared" si="7"/>
        <v/>
      </c>
      <c r="BZ34" s="25">
        <f t="shared" si="0"/>
        <v>0</v>
      </c>
      <c r="CA34" s="25">
        <f t="shared" si="18"/>
        <v>0</v>
      </c>
      <c r="CB34" s="25">
        <f t="shared" si="8"/>
        <v>0</v>
      </c>
      <c r="CC34" s="25">
        <f t="shared" si="9"/>
        <v>0</v>
      </c>
      <c r="CD34" s="25">
        <f t="shared" si="10"/>
        <v>0</v>
      </c>
      <c r="CE34" s="26"/>
      <c r="CF34" s="25">
        <f t="shared" si="11"/>
        <v>0</v>
      </c>
      <c r="CG34" s="25">
        <f t="shared" si="11"/>
        <v>0</v>
      </c>
    </row>
    <row r="35" spans="1:85" s="15" customFormat="1" ht="10.5" x14ac:dyDescent="0.15">
      <c r="A35" s="270" t="s">
        <v>46</v>
      </c>
      <c r="B35" s="271"/>
      <c r="C35" s="34">
        <f>SUM(D35:G35)</f>
        <v>0</v>
      </c>
      <c r="D35" s="17"/>
      <c r="E35" s="17"/>
      <c r="F35" s="17"/>
      <c r="G35" s="17"/>
      <c r="H35" s="35"/>
      <c r="I35" s="35"/>
      <c r="J35" s="17"/>
      <c r="K35" s="17"/>
      <c r="L35" s="17"/>
      <c r="M35" s="36"/>
      <c r="N35" s="37"/>
      <c r="O35" s="37"/>
      <c r="P35" s="37"/>
      <c r="Q35" s="38"/>
      <c r="R35" s="37"/>
      <c r="S35" s="39"/>
      <c r="T35" s="15" t="str">
        <f t="shared" si="19"/>
        <v/>
      </c>
      <c r="BQ35" s="23" t="str">
        <f t="shared" si="2"/>
        <v/>
      </c>
      <c r="BR35" s="23" t="str">
        <f t="shared" si="17"/>
        <v/>
      </c>
      <c r="BS35" s="23" t="str">
        <f t="shared" si="3"/>
        <v/>
      </c>
      <c r="BT35" s="23" t="str">
        <f t="shared" si="4"/>
        <v/>
      </c>
      <c r="BU35" s="23" t="str">
        <f t="shared" si="5"/>
        <v/>
      </c>
      <c r="BV35" s="24"/>
      <c r="BW35" s="23" t="str">
        <f t="shared" si="6"/>
        <v/>
      </c>
      <c r="BX35" s="23" t="str">
        <f t="shared" si="7"/>
        <v/>
      </c>
      <c r="BZ35" s="25">
        <f t="shared" si="0"/>
        <v>0</v>
      </c>
      <c r="CA35" s="25">
        <f t="shared" si="18"/>
        <v>0</v>
      </c>
      <c r="CB35" s="25">
        <f t="shared" si="8"/>
        <v>0</v>
      </c>
      <c r="CC35" s="25">
        <f t="shared" si="9"/>
        <v>0</v>
      </c>
      <c r="CD35" s="25">
        <f t="shared" si="10"/>
        <v>0</v>
      </c>
      <c r="CE35" s="26"/>
      <c r="CF35" s="25">
        <f t="shared" si="11"/>
        <v>0</v>
      </c>
      <c r="CG35" s="25">
        <f t="shared" si="11"/>
        <v>0</v>
      </c>
    </row>
    <row r="36" spans="1:85" s="5" customFormat="1" ht="11.25" x14ac:dyDescent="0.15">
      <c r="A36" s="272" t="s">
        <v>47</v>
      </c>
      <c r="B36" s="272"/>
      <c r="C36" s="272"/>
      <c r="D36" s="272"/>
      <c r="E36" s="272"/>
      <c r="F36" s="272"/>
      <c r="G36" s="272"/>
      <c r="H36" s="272"/>
      <c r="I36" s="272"/>
      <c r="J36" s="272"/>
      <c r="K36" s="272"/>
      <c r="L36" s="272"/>
      <c r="M36" s="272"/>
      <c r="N36" s="272"/>
    </row>
    <row r="37" spans="1:85" s="15" customFormat="1" ht="63" x14ac:dyDescent="0.15">
      <c r="A37" s="263" t="s">
        <v>3</v>
      </c>
      <c r="B37" s="267"/>
      <c r="C37" s="40" t="s">
        <v>48</v>
      </c>
      <c r="D37" s="41" t="s">
        <v>49</v>
      </c>
      <c r="E37" s="8" t="s">
        <v>50</v>
      </c>
      <c r="F37" s="42" t="s">
        <v>51</v>
      </c>
      <c r="G37" s="11" t="s">
        <v>52</v>
      </c>
      <c r="H37" s="8" t="s">
        <v>53</v>
      </c>
      <c r="I37" s="8" t="s">
        <v>54</v>
      </c>
      <c r="J37" s="8" t="s">
        <v>55</v>
      </c>
      <c r="K37" s="13" t="s">
        <v>16</v>
      </c>
      <c r="L37" s="8" t="s">
        <v>56</v>
      </c>
      <c r="M37" s="8" t="s">
        <v>57</v>
      </c>
      <c r="N37" s="14" t="s">
        <v>58</v>
      </c>
    </row>
    <row r="38" spans="1:85" s="15" customFormat="1" ht="31.5" x14ac:dyDescent="0.15">
      <c r="A38" s="274" t="s">
        <v>59</v>
      </c>
      <c r="B38" s="43" t="s">
        <v>60</v>
      </c>
      <c r="C38" s="44"/>
      <c r="D38" s="45"/>
      <c r="E38" s="46"/>
      <c r="F38" s="47"/>
      <c r="G38" s="45"/>
      <c r="H38" s="46"/>
      <c r="I38" s="46"/>
      <c r="J38" s="46"/>
      <c r="K38" s="48"/>
      <c r="L38" s="46"/>
      <c r="M38" s="46"/>
      <c r="N38" s="49"/>
      <c r="O38" s="15" t="str">
        <f>BQ38&amp;BR38&amp;BS38&amp;BT38</f>
        <v/>
      </c>
      <c r="BQ38" s="23" t="str">
        <f>IF(AND(SUM($C38:$F38)&gt;0,K38="")," * No olvide digitar la variable Migrantes. Digite Cero si no tiene.",IF(K38&gt;SUM($C38:$F38)," * La variable Migrantes no puede ser mayor a la suma de las variables de Visitas.",""))</f>
        <v/>
      </c>
      <c r="BR38" s="23" t="str">
        <f>IF(AND(SUM($C38:$F38)&gt;0,L38="")," * No olvide digitar la variable Pueblos originarios. Digite Cero si no tiene.",IF(L38&gt;SUM($C38:$F38)," * La variable Pueblos originarios no puede ser mayor a la suma de las variables de Visitas.",""))</f>
        <v/>
      </c>
      <c r="BS38" s="23" t="str">
        <f>IF(AND(SUM($C38:$F38)&gt;0,M38="")," * No olvide digitar la variable Población en ECICEP. Digite Cero si no tiene.",IF(M38&gt;SUM($C38:$F38)," * La variable Población en ECICEP no puede ser mayor a la suma de las variables de Visitas.",""))</f>
        <v/>
      </c>
      <c r="BT38" s="23" t="str">
        <f>IF(AND(SUM($C38:$F38)&gt;0,N38="")," * No olvide digitar la variable Población ELEAM o institucionalizada. Digite Cero si no tiene.",IF(N38&gt;SUM($C38:$F38)," * La variable Población ELEAM o institucionalizada no puede ser mayor a la suma de las variables de Visitas.",""))</f>
        <v/>
      </c>
      <c r="BZ38" s="25">
        <f>IF(AND(SUM($C38:$F38)&gt;0,K38=""),1,IF(K38&gt;SUM($C38:$F38),1,0))</f>
        <v>0</v>
      </c>
      <c r="CA38" s="25">
        <f>IF(AND(SUM($C38:$F38)&gt;0,L38=""),1,IF(L38&gt;SUM($C38:$F38),1,0))</f>
        <v>0</v>
      </c>
      <c r="CB38" s="25">
        <f>IF(AND(SUM($C38:$F38)&gt;0,M38=""),1,IF(M38&gt;SUM($C38:$F38),1,0))</f>
        <v>0</v>
      </c>
      <c r="CC38" s="25">
        <f>IF(AND(SUM($C38:$F38)&gt;0,N38=""),1,IF(N38&gt;SUM($C38:$F38),1,0))</f>
        <v>0</v>
      </c>
    </row>
    <row r="39" spans="1:85" s="15" customFormat="1" ht="42" x14ac:dyDescent="0.15">
      <c r="A39" s="275"/>
      <c r="B39" s="50" t="s">
        <v>61</v>
      </c>
      <c r="C39" s="51"/>
      <c r="D39" s="52"/>
      <c r="E39" s="17"/>
      <c r="F39" s="53"/>
      <c r="G39" s="52"/>
      <c r="H39" s="54"/>
      <c r="I39" s="54"/>
      <c r="J39" s="54"/>
      <c r="K39" s="55"/>
      <c r="L39" s="17"/>
      <c r="M39" s="17"/>
      <c r="N39" s="56"/>
      <c r="O39" s="15" t="str">
        <f t="shared" ref="O39:O46" si="20">BQ39&amp;BR39&amp;BS39&amp;BT39</f>
        <v/>
      </c>
      <c r="BQ39" s="23" t="str">
        <f t="shared" ref="BQ39:BQ40" si="21">IF(AND(SUM($C39:$F39)&gt;0,K39="")," * No olvide digitar la variable Migrantes. Digite Cero si no tiene.",IF(K39&gt;SUM($C39:$F39)," * La variable Migrantes no puede ser mayor a la suma de las variables de Visitas.",""))</f>
        <v/>
      </c>
      <c r="BR39" s="23" t="str">
        <f t="shared" ref="BR39:BR40" si="22">IF(AND(SUM($C39:$F39)&gt;0,L39="")," * No olvide digitar la variable Pueblos originarios. Digite Cero si no tiene.",IF(L39&gt;SUM($C39:$F39)," * La variable Pueblos originarios no puede ser mayor a la suma de las variables de Visitas.",""))</f>
        <v/>
      </c>
      <c r="BS39" s="23" t="str">
        <f t="shared" ref="BS39:BS40" si="23">IF(AND(SUM($C39:$F39)&gt;0,M39="")," * No olvide digitar la variable Población en ECICEP. Digite Cero si no tiene.",IF(M39&gt;SUM($C39:$F39)," * La variable Población en ECICEP no puede ser mayor a la suma de las variables de Visitas.",""))</f>
        <v/>
      </c>
      <c r="BT39" s="23" t="str">
        <f t="shared" ref="BT39:BT40" si="24">IF(AND(SUM($C39:$F39)&gt;0,N39="")," * No olvide digitar la variable Población ELEAM o institucionalizada. Digite Cero si no tiene.",IF(N39&gt;SUM($C39:$F39)," * La variable Población ELEAM o institucionalizada no puede ser mayor a la suma de las variables de Visitas.",""))</f>
        <v/>
      </c>
      <c r="BZ39" s="25">
        <f t="shared" ref="BZ39:BZ40" si="25">IF(AND(SUM($C39:$F39)&gt;0,K39=""),1,IF(K39&gt;SUM($C39:$F39),1,0))</f>
        <v>0</v>
      </c>
      <c r="CA39" s="25">
        <f t="shared" ref="CA39:CC40" si="26">IF(AND(SUM($C39:$F39)&gt;0,L39=""),1,IF(L39&gt;SUM($C39:$F39),1,0))</f>
        <v>0</v>
      </c>
      <c r="CB39" s="25">
        <f t="shared" si="26"/>
        <v>0</v>
      </c>
      <c r="CC39" s="25">
        <f t="shared" si="26"/>
        <v>0</v>
      </c>
    </row>
    <row r="40" spans="1:85" s="15" customFormat="1" ht="42" x14ac:dyDescent="0.15">
      <c r="A40" s="276"/>
      <c r="B40" s="57" t="s">
        <v>62</v>
      </c>
      <c r="C40" s="58"/>
      <c r="D40" s="59"/>
      <c r="E40" s="60"/>
      <c r="F40" s="61"/>
      <c r="G40" s="59"/>
      <c r="H40" s="62"/>
      <c r="I40" s="62"/>
      <c r="J40" s="62"/>
      <c r="K40" s="63"/>
      <c r="L40" s="60"/>
      <c r="M40" s="60"/>
      <c r="N40" s="64"/>
      <c r="O40" s="15" t="str">
        <f t="shared" si="20"/>
        <v/>
      </c>
      <c r="BQ40" s="23" t="str">
        <f t="shared" si="21"/>
        <v/>
      </c>
      <c r="BR40" s="23" t="str">
        <f t="shared" si="22"/>
        <v/>
      </c>
      <c r="BS40" s="23" t="str">
        <f t="shared" si="23"/>
        <v/>
      </c>
      <c r="BT40" s="23" t="str">
        <f t="shared" si="24"/>
        <v/>
      </c>
      <c r="BZ40" s="25">
        <f t="shared" si="25"/>
        <v>0</v>
      </c>
      <c r="CA40" s="25">
        <f t="shared" si="26"/>
        <v>0</v>
      </c>
      <c r="CB40" s="25">
        <f t="shared" si="26"/>
        <v>0</v>
      </c>
      <c r="CC40" s="25">
        <f t="shared" si="26"/>
        <v>0</v>
      </c>
    </row>
    <row r="41" spans="1:85" s="15" customFormat="1" ht="10.5" x14ac:dyDescent="0.15">
      <c r="A41" s="277" t="s">
        <v>4</v>
      </c>
      <c r="B41" s="278"/>
      <c r="C41" s="65">
        <f>SUM(C38:C40)</f>
        <v>0</v>
      </c>
      <c r="D41" s="66">
        <f t="shared" ref="D41:N41" si="27">SUM(D38:D40)</f>
        <v>0</v>
      </c>
      <c r="E41" s="67">
        <f t="shared" si="27"/>
        <v>0</v>
      </c>
      <c r="F41" s="68">
        <f t="shared" si="27"/>
        <v>0</v>
      </c>
      <c r="G41" s="66">
        <f t="shared" si="27"/>
        <v>0</v>
      </c>
      <c r="H41" s="67">
        <f t="shared" si="27"/>
        <v>0</v>
      </c>
      <c r="I41" s="67">
        <f t="shared" si="27"/>
        <v>0</v>
      </c>
      <c r="J41" s="69">
        <f t="shared" si="27"/>
        <v>0</v>
      </c>
      <c r="K41" s="70">
        <f t="shared" si="27"/>
        <v>0</v>
      </c>
      <c r="L41" s="71">
        <f t="shared" si="27"/>
        <v>0</v>
      </c>
      <c r="M41" s="71">
        <f t="shared" si="27"/>
        <v>0</v>
      </c>
      <c r="N41" s="72">
        <f t="shared" si="27"/>
        <v>0</v>
      </c>
    </row>
    <row r="42" spans="1:85" s="15" customFormat="1" ht="10.5" customHeight="1" x14ac:dyDescent="0.15">
      <c r="A42" s="274" t="s">
        <v>63</v>
      </c>
      <c r="B42" s="73" t="s">
        <v>64</v>
      </c>
      <c r="C42" s="74"/>
      <c r="D42" s="74"/>
      <c r="E42" s="75"/>
      <c r="F42" s="76"/>
      <c r="G42" s="77"/>
      <c r="H42" s="78"/>
      <c r="I42" s="75"/>
      <c r="J42" s="78"/>
      <c r="K42" s="79"/>
      <c r="L42" s="78"/>
      <c r="M42" s="78"/>
      <c r="N42" s="80"/>
      <c r="O42" s="15" t="str">
        <f>BQ42&amp;BR42&amp;BS42</f>
        <v/>
      </c>
      <c r="BQ42" s="23" t="str">
        <f>IF(AND(SUM($C42:$F42)&gt;0,K42="")," * No olvide digitar la variable Migrantes. Digite Cero si no tiene.",IF(K42&gt;SUM($C42:$F42)," * La variable Migrantes no puede ser mayor a la suma de las variables de Visitas.",""))</f>
        <v/>
      </c>
      <c r="BR42" s="23" t="str">
        <f>IF(AND(SUM($C42:$F42)&gt;0,L42="")," * No olvide digitar la variable Pueblos originarios. Digite Cero si no tiene.",IF(L42&gt;SUM($C42:$F42)," * La variable Pueblos originarios no puede ser mayor a la suma de las variables de Visitas.",""))</f>
        <v/>
      </c>
      <c r="BS42" s="23" t="str">
        <f>IF(AND(SUM($C42:$F42)&gt;0,M42="")," * No olvide digitar la variable Población en ECICEP. Digite Cero si no tiene.",IF(M42&gt;SUM($C42:$F42)," * La variable Población en ECICEP no puede ser mayor a la suma de las variables de Visitas.",""))</f>
        <v/>
      </c>
      <c r="BT42" s="24"/>
      <c r="BZ42" s="25">
        <f>IF(AND(SUM($C42:$F42)&gt;0,K42=""),1,IF(K42&gt;SUM($C42:$F42),1,0))</f>
        <v>0</v>
      </c>
      <c r="CA42" s="25">
        <f t="shared" ref="CA42:CB46" si="28">IF(AND(SUM($C42:$F42)&gt;0,L42=""),1,IF(L42&gt;SUM($C42:$F42),1,0))</f>
        <v>0</v>
      </c>
      <c r="CB42" s="25">
        <f t="shared" si="28"/>
        <v>0</v>
      </c>
      <c r="CC42" s="26"/>
    </row>
    <row r="43" spans="1:85" s="15" customFormat="1" ht="10.5" x14ac:dyDescent="0.15">
      <c r="A43" s="275"/>
      <c r="B43" s="81" t="s">
        <v>65</v>
      </c>
      <c r="C43" s="82"/>
      <c r="D43" s="83"/>
      <c r="E43" s="17"/>
      <c r="F43" s="53"/>
      <c r="G43" s="84"/>
      <c r="H43" s="17"/>
      <c r="I43" s="17"/>
      <c r="J43" s="85"/>
      <c r="K43" s="86"/>
      <c r="L43" s="17"/>
      <c r="M43" s="17"/>
      <c r="N43" s="87"/>
      <c r="O43" s="15" t="str">
        <f t="shared" ref="O43:O45" si="29">BQ43&amp;BR43&amp;BS43</f>
        <v/>
      </c>
      <c r="BQ43" s="23" t="str">
        <f t="shared" ref="BQ43:BQ46" si="30">IF(AND(SUM($C43:$F43)&gt;0,K43="")," * No olvide digitar la variable Migrantes. Digite Cero si no tiene.",IF(K43&gt;SUM($C43:$F43)," * La variable Migrantes no puede ser mayor a la suma de las variables de Visitas.",""))</f>
        <v/>
      </c>
      <c r="BR43" s="23" t="str">
        <f t="shared" ref="BR43:BR46" si="31">IF(AND(SUM($C43:$F43)&gt;0,L43="")," * No olvide digitar la variable Pueblos originarios. Digite Cero si no tiene.",IF(L43&gt;SUM($C43:$F43)," * La variable Pueblos originarios no puede ser mayor a la suma de las variables de Visitas.",""))</f>
        <v/>
      </c>
      <c r="BS43" s="23" t="str">
        <f t="shared" ref="BS43:BS46" si="32">IF(AND(SUM($C43:$F43)&gt;0,M43="")," * No olvide digitar la variable Población en ECICEP. Digite Cero si no tiene.",IF(M43&gt;SUM($C43:$F43)," * La variable Población en ECICEP no puede ser mayor a la suma de las variables de Visitas.",""))</f>
        <v/>
      </c>
      <c r="BT43" s="24"/>
      <c r="BZ43" s="25">
        <f t="shared" ref="BZ43:BZ46" si="33">IF(AND(SUM($C43:$F43)&gt;0,K43=""),1,IF(K43&gt;SUM($C43:$F43),1,0))</f>
        <v>0</v>
      </c>
      <c r="CA43" s="25">
        <f t="shared" si="28"/>
        <v>0</v>
      </c>
      <c r="CB43" s="25">
        <f t="shared" si="28"/>
        <v>0</v>
      </c>
      <c r="CC43" s="26"/>
    </row>
    <row r="44" spans="1:85" s="15" customFormat="1" ht="10.5" x14ac:dyDescent="0.15">
      <c r="A44" s="275"/>
      <c r="B44" s="88" t="s">
        <v>66</v>
      </c>
      <c r="C44" s="51"/>
      <c r="D44" s="83"/>
      <c r="E44" s="78"/>
      <c r="F44" s="89"/>
      <c r="G44" s="84"/>
      <c r="H44" s="17"/>
      <c r="I44" s="78"/>
      <c r="J44" s="90"/>
      <c r="K44" s="91"/>
      <c r="L44" s="17"/>
      <c r="M44" s="78"/>
      <c r="N44" s="87"/>
      <c r="O44" s="15" t="str">
        <f t="shared" si="29"/>
        <v/>
      </c>
      <c r="BQ44" s="23" t="str">
        <f t="shared" si="30"/>
        <v/>
      </c>
      <c r="BR44" s="23" t="str">
        <f t="shared" si="31"/>
        <v/>
      </c>
      <c r="BS44" s="23" t="str">
        <f t="shared" si="32"/>
        <v/>
      </c>
      <c r="BT44" s="24"/>
      <c r="BZ44" s="25">
        <f t="shared" si="33"/>
        <v>0</v>
      </c>
      <c r="CA44" s="25">
        <f t="shared" si="28"/>
        <v>0</v>
      </c>
      <c r="CB44" s="25">
        <f t="shared" si="28"/>
        <v>0</v>
      </c>
      <c r="CC44" s="26"/>
    </row>
    <row r="45" spans="1:85" s="15" customFormat="1" ht="10.5" x14ac:dyDescent="0.15">
      <c r="A45" s="275"/>
      <c r="B45" s="92" t="s">
        <v>67</v>
      </c>
      <c r="C45" s="74"/>
      <c r="D45" s="83"/>
      <c r="E45" s="17"/>
      <c r="F45" s="53"/>
      <c r="G45" s="52"/>
      <c r="H45" s="17"/>
      <c r="I45" s="17"/>
      <c r="J45" s="90"/>
      <c r="K45" s="86"/>
      <c r="L45" s="17"/>
      <c r="M45" s="17"/>
      <c r="N45" s="80"/>
      <c r="O45" s="15" t="str">
        <f t="shared" si="29"/>
        <v/>
      </c>
      <c r="BQ45" s="23" t="str">
        <f t="shared" si="30"/>
        <v/>
      </c>
      <c r="BR45" s="23" t="str">
        <f t="shared" si="31"/>
        <v/>
      </c>
      <c r="BS45" s="23" t="str">
        <f t="shared" si="32"/>
        <v/>
      </c>
      <c r="BT45" s="24"/>
      <c r="BZ45" s="25">
        <f t="shared" si="33"/>
        <v>0</v>
      </c>
      <c r="CA45" s="25">
        <f t="shared" si="28"/>
        <v>0</v>
      </c>
      <c r="CB45" s="25">
        <f t="shared" si="28"/>
        <v>0</v>
      </c>
      <c r="CC45" s="26"/>
    </row>
    <row r="46" spans="1:85" s="15" customFormat="1" ht="10.5" x14ac:dyDescent="0.15">
      <c r="A46" s="275"/>
      <c r="B46" s="93" t="s">
        <v>68</v>
      </c>
      <c r="C46" s="94"/>
      <c r="D46" s="95"/>
      <c r="E46" s="60"/>
      <c r="F46" s="61"/>
      <c r="G46" s="96"/>
      <c r="H46" s="60"/>
      <c r="I46" s="60"/>
      <c r="J46" s="97"/>
      <c r="K46" s="98"/>
      <c r="L46" s="60"/>
      <c r="M46" s="62"/>
      <c r="N46" s="99"/>
      <c r="O46" s="15" t="str">
        <f t="shared" si="20"/>
        <v/>
      </c>
      <c r="BQ46" s="23" t="str">
        <f t="shared" si="30"/>
        <v/>
      </c>
      <c r="BR46" s="23" t="str">
        <f t="shared" si="31"/>
        <v/>
      </c>
      <c r="BS46" s="23" t="str">
        <f t="shared" si="32"/>
        <v/>
      </c>
      <c r="BT46" s="23" t="str">
        <f>IF(AND(SUM($C46:$F46)&gt;0,N46="")," * No olvide digitar la variable Población ELEAM o institucionalizada. Digite Cero si no tiene.",IF(N46&gt;SUM($C46:$F46)," * La variable Población ELEAM o institucionalizada no puede ser mayor a la suma de las variables de Visitas.",""))</f>
        <v/>
      </c>
      <c r="BZ46" s="25">
        <f t="shared" si="33"/>
        <v>0</v>
      </c>
      <c r="CA46" s="25">
        <f t="shared" si="28"/>
        <v>0</v>
      </c>
      <c r="CB46" s="25">
        <f t="shared" si="28"/>
        <v>0</v>
      </c>
      <c r="CC46" s="25">
        <f>IF(AND(SUM($C46:$F46)&gt;0,N46=""),1,IF(N46&gt;SUM($C46:$F46),1,0))</f>
        <v>0</v>
      </c>
    </row>
    <row r="47" spans="1:85" s="15" customFormat="1" ht="10.5" x14ac:dyDescent="0.15">
      <c r="A47" s="277" t="s">
        <v>4</v>
      </c>
      <c r="B47" s="278"/>
      <c r="C47" s="100">
        <f>SUM(C42:C46)</f>
        <v>0</v>
      </c>
      <c r="D47" s="101">
        <f>SUM(D42:D46)</f>
        <v>0</v>
      </c>
      <c r="E47" s="102">
        <f t="shared" ref="E47:N47" si="34">SUM(E42:E46)</f>
        <v>0</v>
      </c>
      <c r="F47" s="103">
        <f t="shared" si="34"/>
        <v>0</v>
      </c>
      <c r="G47" s="101">
        <f t="shared" si="34"/>
        <v>0</v>
      </c>
      <c r="H47" s="102">
        <f t="shared" si="34"/>
        <v>0</v>
      </c>
      <c r="I47" s="102">
        <f t="shared" si="34"/>
        <v>0</v>
      </c>
      <c r="J47" s="104">
        <f t="shared" si="34"/>
        <v>0</v>
      </c>
      <c r="K47" s="105">
        <f t="shared" si="34"/>
        <v>0</v>
      </c>
      <c r="L47" s="106">
        <f t="shared" si="34"/>
        <v>0</v>
      </c>
      <c r="M47" s="106">
        <f t="shared" si="34"/>
        <v>0</v>
      </c>
      <c r="N47" s="107">
        <f t="shared" si="34"/>
        <v>0</v>
      </c>
    </row>
    <row r="48" spans="1:85" s="5" customFormat="1" ht="11.25" x14ac:dyDescent="0.15">
      <c r="A48" s="108" t="s">
        <v>69</v>
      </c>
    </row>
    <row r="49" spans="1:82" s="15" customFormat="1" ht="52.5" x14ac:dyDescent="0.15">
      <c r="A49" s="263" t="s">
        <v>3</v>
      </c>
      <c r="B49" s="267"/>
      <c r="C49" s="109" t="s">
        <v>4</v>
      </c>
      <c r="D49" s="109" t="s">
        <v>5</v>
      </c>
      <c r="E49" s="110" t="s">
        <v>70</v>
      </c>
      <c r="F49" s="8" t="s">
        <v>71</v>
      </c>
      <c r="G49" s="40" t="s">
        <v>8</v>
      </c>
      <c r="H49" s="111" t="s">
        <v>9</v>
      </c>
      <c r="I49" s="112" t="s">
        <v>10</v>
      </c>
      <c r="J49" s="14" t="s">
        <v>15</v>
      </c>
      <c r="K49" s="14" t="s">
        <v>16</v>
      </c>
      <c r="L49" s="14" t="s">
        <v>72</v>
      </c>
      <c r="M49" s="14" t="s">
        <v>73</v>
      </c>
    </row>
    <row r="50" spans="1:82" s="15" customFormat="1" ht="10.5" x14ac:dyDescent="0.15">
      <c r="A50" s="265" t="s">
        <v>74</v>
      </c>
      <c r="B50" s="266"/>
      <c r="C50" s="113">
        <f>SUM(D50:F50)</f>
        <v>0</v>
      </c>
      <c r="D50" s="114"/>
      <c r="E50" s="115"/>
      <c r="F50" s="115"/>
      <c r="G50" s="116"/>
      <c r="H50" s="117"/>
      <c r="I50" s="118"/>
      <c r="J50" s="119"/>
      <c r="K50" s="119"/>
      <c r="L50" s="119"/>
      <c r="M50" s="119"/>
      <c r="N50" s="15" t="str">
        <f>BQ50&amp;BR50&amp;BS50&amp;BT50&amp;BU50</f>
        <v/>
      </c>
      <c r="BQ50" s="23" t="str">
        <f>IF(AND(C50&gt;0,J50="")," * No olvide digitar la variable Pueblos Originarios. Digite Cero si no tiene.",IF(J50&gt;C50," * La variable Pueblos Originarios No puede ser mayor al Total.",""))</f>
        <v/>
      </c>
      <c r="BR50" s="23" t="str">
        <f>IF(AND(C50&gt;0,K50="")," * No olvide digitar la variable Migrantes. Digite Cero si no tiene.",IF(K50&gt;C50," * La variable Migrantes No puede ser mayor al Total.",""))</f>
        <v/>
      </c>
      <c r="BS50" s="23" t="str">
        <f>IF(AND(C50&gt;0,L50="")," * No olvide digitar la variable Niños, niñas, adolescentes y jóvenes SENAME. Digite Cero si no tiene.",IF(L50&gt;C50," * La variable Niños, niñas, adolescentes y jóvenes SENAME No puede ser mayor al Total.",""))</f>
        <v/>
      </c>
      <c r="BT50" s="23" t="str">
        <f>IF(AND(C50&gt;0,M50="")," * No olvide digitar la variable Niños, niñas, adolescentes y jóvenes Mejor Niñez. Digite Cero si no tiene.",IF(M50&gt;C50," * La variable Niños, niñas, adolescentes y jóvenes Mejor Niñez No puede ser mayor al Total.",""))</f>
        <v/>
      </c>
      <c r="BZ50" s="25">
        <f t="shared" ref="BZ50:BZ58" si="35">IF(AND(C50&gt;0,J50=""),1,IF(J50&gt;C50,1,0))</f>
        <v>0</v>
      </c>
      <c r="CA50" s="25">
        <f t="shared" ref="CA50:CA58" si="36">IF(AND(C50&gt;0,K50=""),1,IF(K50&gt;C50,1,0))</f>
        <v>0</v>
      </c>
      <c r="CB50" s="25">
        <f t="shared" ref="CB50:CB58" si="37">IF(AND(C50&gt;0,L50=""),1,IF(L50&gt;C50,1,0))</f>
        <v>0</v>
      </c>
      <c r="CC50" s="25">
        <f t="shared" ref="CC50:CC58" si="38">IF(AND(C50&gt;0,M50=""),1,IF(M50&gt;C50,1,0))</f>
        <v>0</v>
      </c>
    </row>
    <row r="51" spans="1:82" s="15" customFormat="1" ht="10.5" x14ac:dyDescent="0.15">
      <c r="A51" s="260" t="s">
        <v>75</v>
      </c>
      <c r="B51" s="261"/>
      <c r="C51" s="120">
        <f t="shared" ref="C51:C56" si="39">SUM(D51:F51)</f>
        <v>0</v>
      </c>
      <c r="D51" s="121"/>
      <c r="E51" s="122"/>
      <c r="F51" s="122"/>
      <c r="G51" s="123"/>
      <c r="H51" s="117"/>
      <c r="I51" s="118"/>
      <c r="J51" s="119"/>
      <c r="K51" s="119"/>
      <c r="L51" s="119"/>
      <c r="M51" s="119"/>
      <c r="N51" s="15" t="str">
        <f t="shared" ref="N51:N58" si="40">BQ51&amp;BR51&amp;BS51&amp;BT51&amp;BU51</f>
        <v/>
      </c>
      <c r="BQ51" s="23" t="str">
        <f t="shared" ref="BQ51:BQ58" si="41">IF(AND(C51&gt;0,J51="")," * No olvide digitar la variable Pueblos Originarios. Digite Cero si no tiene.",IF(J51&gt;C51," * La variable Pueblos Originarios No puede ser mayor al Total.",""))</f>
        <v/>
      </c>
      <c r="BR51" s="23" t="str">
        <f t="shared" ref="BR51:BR58" si="42">IF(AND(C51&gt;0,K51="")," * No olvide digitar la variable Migrantes. Digite Cero si no tiene.",IF(K51&gt;C51," * La variable Migrantes No puede ser mayor al Total.",""))</f>
        <v/>
      </c>
      <c r="BS51" s="23" t="str">
        <f t="shared" ref="BS51:BS58" si="43">IF(AND(C51&gt;0,L51="")," * No olvide digitar la variable Niños, niñas, adolescentes y jóvenes SENAME. Digite Cero si no tiene.",IF(L51&gt;C51," * La variable Niños, niñas, adolescentes y jóvenes SENAME No puede ser mayor al Total.",""))</f>
        <v/>
      </c>
      <c r="BT51" s="23" t="str">
        <f t="shared" ref="BT51:BT58" si="44">IF(AND(C51&gt;0,M51="")," * No olvide digitar la variable Niños, niñas, adolescentes y jóvenes Mejor Niñez. Digite Cero si no tiene.",IF(M51&gt;C51," * La variable Niños, niñas, adolescentes y jóvenes Mejor Niñez No puede ser mayor al Total.",""))</f>
        <v/>
      </c>
      <c r="BZ51" s="25">
        <f t="shared" si="35"/>
        <v>0</v>
      </c>
      <c r="CA51" s="25">
        <f t="shared" si="36"/>
        <v>0</v>
      </c>
      <c r="CB51" s="25">
        <f t="shared" si="37"/>
        <v>0</v>
      </c>
      <c r="CC51" s="25">
        <f t="shared" si="38"/>
        <v>0</v>
      </c>
    </row>
    <row r="52" spans="1:82" s="15" customFormat="1" ht="10.5" x14ac:dyDescent="0.15">
      <c r="A52" s="260" t="s">
        <v>76</v>
      </c>
      <c r="B52" s="261"/>
      <c r="C52" s="16">
        <f t="shared" si="39"/>
        <v>0</v>
      </c>
      <c r="D52" s="121"/>
      <c r="E52" s="122"/>
      <c r="F52" s="122"/>
      <c r="G52" s="123"/>
      <c r="H52" s="117"/>
      <c r="I52" s="118"/>
      <c r="J52" s="119"/>
      <c r="K52" s="119"/>
      <c r="L52" s="119"/>
      <c r="M52" s="119"/>
      <c r="N52" s="15" t="str">
        <f t="shared" si="40"/>
        <v/>
      </c>
      <c r="BQ52" s="23" t="str">
        <f t="shared" si="41"/>
        <v/>
      </c>
      <c r="BR52" s="23" t="str">
        <f t="shared" si="42"/>
        <v/>
      </c>
      <c r="BS52" s="23" t="str">
        <f t="shared" si="43"/>
        <v/>
      </c>
      <c r="BT52" s="23" t="str">
        <f t="shared" si="44"/>
        <v/>
      </c>
      <c r="BZ52" s="25">
        <f t="shared" si="35"/>
        <v>0</v>
      </c>
      <c r="CA52" s="25">
        <f t="shared" si="36"/>
        <v>0</v>
      </c>
      <c r="CB52" s="25">
        <f t="shared" si="37"/>
        <v>0</v>
      </c>
      <c r="CC52" s="25">
        <f t="shared" si="38"/>
        <v>0</v>
      </c>
    </row>
    <row r="53" spans="1:82" s="15" customFormat="1" ht="10.5" x14ac:dyDescent="0.15">
      <c r="A53" s="279" t="s">
        <v>77</v>
      </c>
      <c r="B53" s="280"/>
      <c r="C53" s="16">
        <f t="shared" si="39"/>
        <v>0</v>
      </c>
      <c r="D53" s="121"/>
      <c r="E53" s="124"/>
      <c r="F53" s="122"/>
      <c r="G53" s="125"/>
      <c r="H53" s="126"/>
      <c r="I53" s="127"/>
      <c r="J53" s="99"/>
      <c r="K53" s="99"/>
      <c r="L53" s="99"/>
      <c r="M53" s="99"/>
      <c r="N53" s="15" t="str">
        <f t="shared" si="40"/>
        <v/>
      </c>
      <c r="BQ53" s="23" t="str">
        <f t="shared" si="41"/>
        <v/>
      </c>
      <c r="BR53" s="23" t="str">
        <f t="shared" si="42"/>
        <v/>
      </c>
      <c r="BS53" s="23" t="str">
        <f t="shared" si="43"/>
        <v/>
      </c>
      <c r="BT53" s="23" t="str">
        <f t="shared" si="44"/>
        <v/>
      </c>
      <c r="BZ53" s="25">
        <f t="shared" si="35"/>
        <v>0</v>
      </c>
      <c r="CA53" s="25">
        <f t="shared" si="36"/>
        <v>0</v>
      </c>
      <c r="CB53" s="25">
        <f t="shared" si="37"/>
        <v>0</v>
      </c>
      <c r="CC53" s="25">
        <f t="shared" si="38"/>
        <v>0</v>
      </c>
    </row>
    <row r="54" spans="1:82" s="15" customFormat="1" ht="10.5" x14ac:dyDescent="0.15">
      <c r="A54" s="281" t="s">
        <v>78</v>
      </c>
      <c r="B54" s="128" t="s">
        <v>79</v>
      </c>
      <c r="C54" s="129">
        <f t="shared" si="39"/>
        <v>61</v>
      </c>
      <c r="D54" s="114">
        <v>61</v>
      </c>
      <c r="E54" s="115"/>
      <c r="F54" s="115"/>
      <c r="G54" s="116"/>
      <c r="H54" s="130"/>
      <c r="I54" s="131">
        <v>0</v>
      </c>
      <c r="J54" s="132">
        <v>0</v>
      </c>
      <c r="K54" s="132">
        <v>0</v>
      </c>
      <c r="L54" s="132">
        <v>0</v>
      </c>
      <c r="M54" s="132">
        <v>0</v>
      </c>
      <c r="N54" s="15" t="str">
        <f t="shared" si="40"/>
        <v/>
      </c>
      <c r="BQ54" s="23" t="str">
        <f t="shared" si="41"/>
        <v/>
      </c>
      <c r="BR54" s="23" t="str">
        <f t="shared" si="42"/>
        <v/>
      </c>
      <c r="BS54" s="23" t="str">
        <f t="shared" si="43"/>
        <v/>
      </c>
      <c r="BT54" s="23" t="str">
        <f t="shared" si="44"/>
        <v/>
      </c>
      <c r="BZ54" s="25">
        <f t="shared" si="35"/>
        <v>0</v>
      </c>
      <c r="CA54" s="25">
        <f t="shared" si="36"/>
        <v>0</v>
      </c>
      <c r="CB54" s="25">
        <f t="shared" si="37"/>
        <v>0</v>
      </c>
      <c r="CC54" s="25">
        <f t="shared" si="38"/>
        <v>0</v>
      </c>
    </row>
    <row r="55" spans="1:82" s="15" customFormat="1" ht="10.5" x14ac:dyDescent="0.15">
      <c r="A55" s="282"/>
      <c r="B55" s="133" t="s">
        <v>80</v>
      </c>
      <c r="C55" s="16">
        <f t="shared" si="39"/>
        <v>0</v>
      </c>
      <c r="D55" s="121"/>
      <c r="E55" s="122"/>
      <c r="F55" s="122"/>
      <c r="G55" s="123"/>
      <c r="H55" s="130"/>
      <c r="I55" s="131"/>
      <c r="J55" s="132"/>
      <c r="K55" s="132"/>
      <c r="L55" s="132"/>
      <c r="M55" s="132"/>
      <c r="N55" s="15" t="str">
        <f t="shared" si="40"/>
        <v/>
      </c>
      <c r="BQ55" s="23" t="str">
        <f t="shared" si="41"/>
        <v/>
      </c>
      <c r="BR55" s="23" t="str">
        <f t="shared" si="42"/>
        <v/>
      </c>
      <c r="BS55" s="23" t="str">
        <f t="shared" si="43"/>
        <v/>
      </c>
      <c r="BT55" s="23" t="str">
        <f t="shared" si="44"/>
        <v/>
      </c>
      <c r="BZ55" s="25">
        <f t="shared" si="35"/>
        <v>0</v>
      </c>
      <c r="CA55" s="25">
        <f t="shared" si="36"/>
        <v>0</v>
      </c>
      <c r="CB55" s="25">
        <f t="shared" si="37"/>
        <v>0</v>
      </c>
      <c r="CC55" s="25">
        <f t="shared" si="38"/>
        <v>0</v>
      </c>
    </row>
    <row r="56" spans="1:82" s="15" customFormat="1" ht="10.5" x14ac:dyDescent="0.15">
      <c r="A56" s="283"/>
      <c r="B56" s="134" t="s">
        <v>81</v>
      </c>
      <c r="C56" s="34">
        <f t="shared" si="39"/>
        <v>0</v>
      </c>
      <c r="D56" s="135"/>
      <c r="E56" s="136"/>
      <c r="F56" s="136"/>
      <c r="G56" s="137"/>
      <c r="H56" s="117"/>
      <c r="I56" s="118"/>
      <c r="J56" s="119"/>
      <c r="K56" s="119"/>
      <c r="L56" s="119"/>
      <c r="M56" s="119"/>
      <c r="N56" s="15" t="str">
        <f t="shared" si="40"/>
        <v/>
      </c>
      <c r="BQ56" s="23" t="str">
        <f t="shared" si="41"/>
        <v/>
      </c>
      <c r="BR56" s="23" t="str">
        <f t="shared" si="42"/>
        <v/>
      </c>
      <c r="BS56" s="23" t="str">
        <f t="shared" si="43"/>
        <v/>
      </c>
      <c r="BT56" s="23" t="str">
        <f t="shared" si="44"/>
        <v/>
      </c>
      <c r="BZ56" s="25">
        <f t="shared" si="35"/>
        <v>0</v>
      </c>
      <c r="CA56" s="25">
        <f t="shared" si="36"/>
        <v>0</v>
      </c>
      <c r="CB56" s="25">
        <f t="shared" si="37"/>
        <v>0</v>
      </c>
      <c r="CC56" s="25">
        <f t="shared" si="38"/>
        <v>0</v>
      </c>
    </row>
    <row r="57" spans="1:82" s="15" customFormat="1" ht="10.5" x14ac:dyDescent="0.15">
      <c r="A57" s="265" t="s">
        <v>82</v>
      </c>
      <c r="B57" s="266"/>
      <c r="C57" s="129">
        <f>SUM(D57:G57)</f>
        <v>0</v>
      </c>
      <c r="D57" s="114"/>
      <c r="E57" s="115"/>
      <c r="F57" s="115"/>
      <c r="G57" s="138"/>
      <c r="H57" s="139"/>
      <c r="I57" s="140"/>
      <c r="J57" s="141"/>
      <c r="K57" s="141"/>
      <c r="L57" s="141"/>
      <c r="M57" s="141"/>
      <c r="N57" s="15" t="str">
        <f t="shared" si="40"/>
        <v/>
      </c>
      <c r="BQ57" s="23" t="str">
        <f t="shared" si="41"/>
        <v/>
      </c>
      <c r="BR57" s="23" t="str">
        <f t="shared" si="42"/>
        <v/>
      </c>
      <c r="BS57" s="23" t="str">
        <f t="shared" si="43"/>
        <v/>
      </c>
      <c r="BT57" s="23" t="str">
        <f t="shared" si="44"/>
        <v/>
      </c>
      <c r="BZ57" s="25">
        <f t="shared" si="35"/>
        <v>0</v>
      </c>
      <c r="CA57" s="25">
        <f t="shared" si="36"/>
        <v>0</v>
      </c>
      <c r="CB57" s="25">
        <f t="shared" si="37"/>
        <v>0</v>
      </c>
      <c r="CC57" s="25">
        <f t="shared" si="38"/>
        <v>0</v>
      </c>
    </row>
    <row r="58" spans="1:82" s="15" customFormat="1" ht="10.5" x14ac:dyDescent="0.15">
      <c r="A58" s="273" t="s">
        <v>83</v>
      </c>
      <c r="B58" s="271"/>
      <c r="C58" s="34">
        <f>SUM(D58:G58)</f>
        <v>21</v>
      </c>
      <c r="D58" s="135">
        <v>11</v>
      </c>
      <c r="E58" s="136">
        <v>10</v>
      </c>
      <c r="F58" s="136"/>
      <c r="G58" s="142"/>
      <c r="H58" s="126"/>
      <c r="I58" s="127"/>
      <c r="J58" s="99">
        <v>0</v>
      </c>
      <c r="K58" s="99">
        <v>0</v>
      </c>
      <c r="L58" s="99">
        <v>0</v>
      </c>
      <c r="M58" s="99">
        <v>0</v>
      </c>
      <c r="N58" s="15" t="str">
        <f t="shared" si="40"/>
        <v/>
      </c>
      <c r="BQ58" s="23" t="str">
        <f t="shared" si="41"/>
        <v/>
      </c>
      <c r="BR58" s="23" t="str">
        <f t="shared" si="42"/>
        <v/>
      </c>
      <c r="BS58" s="23" t="str">
        <f t="shared" si="43"/>
        <v/>
      </c>
      <c r="BT58" s="23" t="str">
        <f t="shared" si="44"/>
        <v/>
      </c>
      <c r="BZ58" s="25">
        <f t="shared" si="35"/>
        <v>0</v>
      </c>
      <c r="CA58" s="25">
        <f t="shared" si="36"/>
        <v>0</v>
      </c>
      <c r="CB58" s="25">
        <f t="shared" si="37"/>
        <v>0</v>
      </c>
      <c r="CC58" s="25">
        <f t="shared" si="38"/>
        <v>0</v>
      </c>
    </row>
    <row r="59" spans="1:82" s="15" customFormat="1" ht="10.5" x14ac:dyDescent="0.15">
      <c r="A59" s="277" t="s">
        <v>4</v>
      </c>
      <c r="B59" s="278"/>
      <c r="C59" s="65">
        <f>SUM(C54:C58)+C50</f>
        <v>82</v>
      </c>
      <c r="D59" s="143">
        <f t="shared" ref="D59:M59" si="45">SUM(D54:D58)+D50</f>
        <v>72</v>
      </c>
      <c r="E59" s="67">
        <f t="shared" si="45"/>
        <v>10</v>
      </c>
      <c r="F59" s="67">
        <f t="shared" si="45"/>
        <v>0</v>
      </c>
      <c r="G59" s="67">
        <f t="shared" si="45"/>
        <v>0</v>
      </c>
      <c r="H59" s="144">
        <f t="shared" si="45"/>
        <v>0</v>
      </c>
      <c r="I59" s="66">
        <f t="shared" si="45"/>
        <v>0</v>
      </c>
      <c r="J59" s="144">
        <f t="shared" si="45"/>
        <v>0</v>
      </c>
      <c r="K59" s="65">
        <f t="shared" si="45"/>
        <v>0</v>
      </c>
      <c r="L59" s="65">
        <f t="shared" si="45"/>
        <v>0</v>
      </c>
      <c r="M59" s="65">
        <f t="shared" si="45"/>
        <v>0</v>
      </c>
    </row>
    <row r="60" spans="1:82" s="145" customFormat="1" ht="10.5" x14ac:dyDescent="0.15">
      <c r="A60" s="145" t="s">
        <v>84</v>
      </c>
    </row>
    <row r="61" spans="1:82" s="5" customFormat="1" ht="11.25" x14ac:dyDescent="0.15">
      <c r="A61" s="3" t="s">
        <v>85</v>
      </c>
    </row>
    <row r="62" spans="1:82" s="5" customFormat="1" ht="11.25" customHeight="1" x14ac:dyDescent="0.15">
      <c r="A62" s="287" t="s">
        <v>86</v>
      </c>
      <c r="B62" s="289"/>
      <c r="C62" s="291" t="s">
        <v>87</v>
      </c>
      <c r="D62" s="291"/>
      <c r="E62" s="291"/>
      <c r="F62" s="291"/>
      <c r="G62" s="291"/>
      <c r="H62" s="291"/>
      <c r="I62" s="291"/>
      <c r="J62" s="291"/>
      <c r="K62" s="291"/>
      <c r="L62" s="291"/>
      <c r="M62" s="291"/>
      <c r="N62" s="291"/>
      <c r="O62" s="291"/>
      <c r="P62" s="292"/>
      <c r="Q62" s="297" t="s">
        <v>15</v>
      </c>
      <c r="R62" s="293" t="s">
        <v>16</v>
      </c>
      <c r="S62" s="293" t="s">
        <v>57</v>
      </c>
      <c r="T62" s="293" t="s">
        <v>88</v>
      </c>
      <c r="U62" s="295" t="s">
        <v>89</v>
      </c>
    </row>
    <row r="63" spans="1:82" s="15" customFormat="1" ht="21" x14ac:dyDescent="0.15">
      <c r="A63" s="288"/>
      <c r="B63" s="290"/>
      <c r="C63" s="14" t="s">
        <v>90</v>
      </c>
      <c r="D63" s="6" t="s">
        <v>4</v>
      </c>
      <c r="E63" s="41" t="s">
        <v>91</v>
      </c>
      <c r="F63" s="8" t="s">
        <v>92</v>
      </c>
      <c r="G63" s="8" t="s">
        <v>93</v>
      </c>
      <c r="H63" s="8" t="s">
        <v>94</v>
      </c>
      <c r="I63" s="8" t="s">
        <v>95</v>
      </c>
      <c r="J63" s="8" t="s">
        <v>96</v>
      </c>
      <c r="K63" s="8" t="s">
        <v>97</v>
      </c>
      <c r="L63" s="8" t="s">
        <v>98</v>
      </c>
      <c r="M63" s="8" t="s">
        <v>99</v>
      </c>
      <c r="N63" s="8" t="s">
        <v>100</v>
      </c>
      <c r="O63" s="8" t="s">
        <v>101</v>
      </c>
      <c r="P63" s="146" t="s">
        <v>102</v>
      </c>
      <c r="Q63" s="298"/>
      <c r="R63" s="294"/>
      <c r="S63" s="294"/>
      <c r="T63" s="294"/>
      <c r="U63" s="296"/>
    </row>
    <row r="64" spans="1:82" s="15" customFormat="1" ht="10.5" x14ac:dyDescent="0.15">
      <c r="A64" s="265" t="s">
        <v>103</v>
      </c>
      <c r="B64" s="266"/>
      <c r="C64" s="147"/>
      <c r="D64" s="148">
        <f t="shared" ref="D64:D69" si="46">SUM(E64:P64)</f>
        <v>0</v>
      </c>
      <c r="E64" s="114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38"/>
      <c r="Q64" s="48"/>
      <c r="R64" s="46"/>
      <c r="S64" s="46"/>
      <c r="T64" s="46"/>
      <c r="U64" s="49"/>
      <c r="V64" s="15" t="str">
        <f>BQ64&amp;BR64&amp;BS64&amp;BT64&amp;BU64</f>
        <v/>
      </c>
      <c r="BQ64" s="23" t="str">
        <f>IF(AND($D64&gt;0,Q64="")," * No olvide digitar la variable Pueblos originarios. Digite Cero si no tiene.",IF(Q64&gt;$D64," * La variable Pueblos originarios No puede ser mayor al Total.",""))</f>
        <v/>
      </c>
      <c r="BR64" s="23" t="str">
        <f>IF(AND($D64&gt;0,R64="")," * No olvide digitar la variable Migrantes. Digite Cero si no tiene.",IF(R64&gt;$D64," * La variable Migrantes No puede ser mayor al Total.",""))</f>
        <v/>
      </c>
      <c r="BS64" s="23" t="str">
        <f>IF(AND($D64&gt;0,S64="")," * No olvide digitar la variable Población en ECICEP. Digite Cero si no tiene.",IF(S64&gt;$D64," * La variable Población en ECICEP No puede ser mayor al Total.",""))</f>
        <v/>
      </c>
      <c r="BT64" s="23" t="str">
        <f>IF(AND($D64&gt;0,T64="")," * No olvide digitar la variable Población ELEAM o Institucionalizada. Digite Cero si no tiene.",IF(T64&gt;$D64," * La variable Población ELEAM o Institucionalizada No puede ser mayor al Total.",""))</f>
        <v/>
      </c>
      <c r="BU64" s="23" t="str">
        <f>IF(AND($D64&gt;0,U64="")," * No olvide digitar la variable Atención nutricional a personas con NED. Digite Cero si no tiene.",IF(U64&gt;$D64," * La variable Atención nutricional a personas con NED No puede ser mayor al Total.",""))</f>
        <v/>
      </c>
      <c r="BZ64" s="25">
        <f>IF(AND($D64&gt;0,Q64=""),1,IF(Q64&gt;$D64,1,0))</f>
        <v>0</v>
      </c>
      <c r="CA64" s="25">
        <f>IF(AND($D64&gt;0,R64=""),1,IF(R64&gt;$D64,1,0))</f>
        <v>0</v>
      </c>
      <c r="CB64" s="25">
        <f>IF(AND($D64&gt;0,S64=""),1,IF(S64&gt;$D64,1,0))</f>
        <v>0</v>
      </c>
      <c r="CC64" s="25">
        <f>IF(AND($D64&gt;0,T64=""),1,IF(T64&gt;$D64,1,0))</f>
        <v>0</v>
      </c>
      <c r="CD64" s="25">
        <f>IF(AND($D64&gt;0,U64=""),1,IF(U64&gt;$D64,1,0))</f>
        <v>0</v>
      </c>
    </row>
    <row r="65" spans="1:82" s="15" customFormat="1" ht="10.5" x14ac:dyDescent="0.15">
      <c r="A65" s="279" t="s">
        <v>104</v>
      </c>
      <c r="B65" s="280"/>
      <c r="C65" s="149"/>
      <c r="D65" s="150">
        <f t="shared" si="46"/>
        <v>0</v>
      </c>
      <c r="E65" s="135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42"/>
      <c r="Q65" s="63"/>
      <c r="R65" s="62"/>
      <c r="S65" s="62"/>
      <c r="T65" s="62"/>
      <c r="U65" s="151"/>
      <c r="V65" s="15" t="str">
        <f>BQ65&amp;BR65</f>
        <v/>
      </c>
      <c r="BQ65" s="23" t="str">
        <f>IF(AND(D65&gt;0,Q65="")," * No olvide digitar la variable Pueblos originarios. Digite Cero si no tiene.",IF(Q65&gt;D65," * La variable Pueblos originarios No puede ser mayor al Total.",""))</f>
        <v/>
      </c>
      <c r="BR65" s="23" t="str">
        <f>IF(AND(D65&gt;0,R65="")," * No olvide digitar la variable Migrantes. Digite Cero si no tiene.",IF(R65&gt;D65," * La variable Migrantes No puede ser mayor al Total.",""))</f>
        <v/>
      </c>
      <c r="BS65" s="23" t="str">
        <f t="shared" ref="BS65:BS69" si="47">IF(AND($D65&gt;0,S65="")," * No olvide digitar la variable Población en ECICEP. Digite Cero si no tiene.",IF(S65&gt;$D65," * La variable Población en ECICEP No puede ser mayor al Total.",""))</f>
        <v/>
      </c>
      <c r="BT65" s="23" t="str">
        <f t="shared" ref="BT65:BT69" si="48">IF(AND($D65&gt;0,T65="")," * No olvide digitar la variable Población ELEAM o Institucionalizada. Digite Cero si no tiene.",IF(T65&gt;$D65," * La variable Población ELEAM o Institucionalizada No puede ser mayor al Total.",""))</f>
        <v/>
      </c>
      <c r="BU65" s="23" t="str">
        <f t="shared" ref="BU65:BU69" si="49">IF(AND($D65&gt;0,U65="")," * No olvide digitar la variable Atención nutricional a personas con NED. Digite Cero si no tiene.",IF(U65&gt;$D65," * La variable Atención nutricional a personas con NED No puede ser mayor al Total.",""))</f>
        <v/>
      </c>
      <c r="BZ65" s="25">
        <f>IF(AND(D65&gt;0,Q65=""),1,IF(Q65&gt;D65,1,0))</f>
        <v>0</v>
      </c>
      <c r="CA65" s="25">
        <f>IF(AND(D65&gt;0,R65=""),1,IF(R65&gt;D65,1,0))</f>
        <v>0</v>
      </c>
      <c r="CB65" s="25">
        <f t="shared" ref="CB65:CD69" si="50">IF(AND($D65&gt;0,S65=""),1,IF(S65&gt;$D65,1,0))</f>
        <v>0</v>
      </c>
      <c r="CC65" s="25">
        <f t="shared" si="50"/>
        <v>0</v>
      </c>
      <c r="CD65" s="25">
        <f t="shared" si="50"/>
        <v>0</v>
      </c>
    </row>
    <row r="66" spans="1:82" s="15" customFormat="1" ht="10.5" x14ac:dyDescent="0.15">
      <c r="A66" s="274" t="s">
        <v>105</v>
      </c>
      <c r="B66" s="43" t="s">
        <v>106</v>
      </c>
      <c r="C66" s="147"/>
      <c r="D66" s="148">
        <f t="shared" si="46"/>
        <v>0</v>
      </c>
      <c r="E66" s="152"/>
      <c r="F66" s="153"/>
      <c r="G66" s="153"/>
      <c r="H66" s="153"/>
      <c r="I66" s="153"/>
      <c r="J66" s="153"/>
      <c r="K66" s="153"/>
      <c r="L66" s="153"/>
      <c r="M66" s="153"/>
      <c r="N66" s="153"/>
      <c r="O66" s="153"/>
      <c r="P66" s="154"/>
      <c r="Q66" s="79"/>
      <c r="R66" s="75"/>
      <c r="S66" s="75"/>
      <c r="T66" s="75"/>
      <c r="U66" s="155"/>
      <c r="V66" s="15" t="str">
        <f>BQ66&amp;BR66</f>
        <v/>
      </c>
      <c r="BQ66" s="23" t="str">
        <f>IF(AND(D66&gt;0,Q66="")," * No olvide digitar la variable Pueblos originarios. Digite Cero si no tiene.",IF(Q66&gt;D66," * La variable Pueblos originarios No puede ser mayor al Total.",""))</f>
        <v/>
      </c>
      <c r="BR66" s="23" t="str">
        <f>IF(AND(D66&gt;0,R66="")," * No olvide digitar la variable Migrantes. Digite Cero si no tiene.",IF(R66&gt;D66," * La variable Migrantes No puede ser mayor al Total.",""))</f>
        <v/>
      </c>
      <c r="BS66" s="23" t="str">
        <f t="shared" si="47"/>
        <v/>
      </c>
      <c r="BT66" s="23" t="str">
        <f t="shared" si="48"/>
        <v/>
      </c>
      <c r="BU66" s="23" t="str">
        <f t="shared" si="49"/>
        <v/>
      </c>
      <c r="BZ66" s="25">
        <f>IF(AND(D66&gt;0,Q66=""),1,IF(Q66&gt;D66,1,0))</f>
        <v>0</v>
      </c>
      <c r="CA66" s="25">
        <f>IF(AND(D66&gt;0,R66=""),1,IF(R66&gt;D66,1,0))</f>
        <v>0</v>
      </c>
      <c r="CB66" s="25">
        <f t="shared" si="50"/>
        <v>0</v>
      </c>
      <c r="CC66" s="25">
        <f t="shared" si="50"/>
        <v>0</v>
      </c>
      <c r="CD66" s="25">
        <f t="shared" si="50"/>
        <v>0</v>
      </c>
    </row>
    <row r="67" spans="1:82" s="15" customFormat="1" ht="10.5" x14ac:dyDescent="0.15">
      <c r="A67" s="275"/>
      <c r="B67" s="134" t="s">
        <v>107</v>
      </c>
      <c r="C67" s="156"/>
      <c r="D67" s="157">
        <f t="shared" si="46"/>
        <v>0</v>
      </c>
      <c r="E67" s="135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42"/>
      <c r="Q67" s="63"/>
      <c r="R67" s="62"/>
      <c r="S67" s="62"/>
      <c r="T67" s="62"/>
      <c r="U67" s="151"/>
      <c r="V67" s="15" t="str">
        <f>BQ67&amp;BR67</f>
        <v/>
      </c>
      <c r="BQ67" s="23" t="str">
        <f>IF(AND(D67&gt;0,Q67="")," * No olvide digitar la variable Pueblos originarios. Digite Cero si no tiene.",IF(Q67&gt;D67," * La variable Pueblos originarios No puede ser mayor al Total.",""))</f>
        <v/>
      </c>
      <c r="BR67" s="23" t="str">
        <f>IF(AND(D67&gt;0,R67="")," * No olvide digitar la variable Migrantes. Digite Cero si no tiene.",IF(R67&gt;D67," * La variable Migrantes No puede ser mayor al Total.",""))</f>
        <v/>
      </c>
      <c r="BS67" s="23" t="str">
        <f t="shared" si="47"/>
        <v/>
      </c>
      <c r="BT67" s="23" t="str">
        <f t="shared" si="48"/>
        <v/>
      </c>
      <c r="BU67" s="23" t="str">
        <f t="shared" si="49"/>
        <v/>
      </c>
      <c r="BZ67" s="25">
        <f>IF(AND(D67&gt;0,Q67=""),1,IF(Q67&gt;D67,1,0))</f>
        <v>0</v>
      </c>
      <c r="CA67" s="25">
        <f>IF(AND(D67&gt;0,R67=""),1,IF(R67&gt;D67,1,0))</f>
        <v>0</v>
      </c>
      <c r="CB67" s="25">
        <f t="shared" si="50"/>
        <v>0</v>
      </c>
      <c r="CC67" s="25">
        <f t="shared" si="50"/>
        <v>0</v>
      </c>
      <c r="CD67" s="25">
        <f t="shared" si="50"/>
        <v>0</v>
      </c>
    </row>
    <row r="68" spans="1:82" s="15" customFormat="1" ht="10.5" x14ac:dyDescent="0.15">
      <c r="A68" s="275"/>
      <c r="B68" s="158" t="s">
        <v>108</v>
      </c>
      <c r="C68" s="159"/>
      <c r="D68" s="160">
        <f t="shared" si="46"/>
        <v>0</v>
      </c>
      <c r="E68" s="152"/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154"/>
      <c r="Q68" s="79"/>
      <c r="R68" s="75"/>
      <c r="S68" s="75"/>
      <c r="T68" s="75"/>
      <c r="U68" s="155"/>
      <c r="V68" s="15" t="str">
        <f>BQ68&amp;BR68</f>
        <v/>
      </c>
      <c r="BQ68" s="23" t="str">
        <f>IF(AND(D68&gt;0,Q68="")," * No olvide digitar la variable Pueblos originarios. Digite Cero si no tiene.",IF(Q68&gt;D68," * La variable Pueblos originarios No puede ser mayor al Total.",""))</f>
        <v/>
      </c>
      <c r="BR68" s="23" t="str">
        <f>IF(AND(D68&gt;0,R68="")," * No olvide digitar la variable Migrantes. Digite Cero si no tiene.",IF(R68&gt;D68," * La variable Migrantes No puede ser mayor al Total.",""))</f>
        <v/>
      </c>
      <c r="BS68" s="23" t="str">
        <f t="shared" si="47"/>
        <v/>
      </c>
      <c r="BT68" s="23" t="str">
        <f t="shared" si="48"/>
        <v/>
      </c>
      <c r="BU68" s="23" t="str">
        <f t="shared" si="49"/>
        <v/>
      </c>
      <c r="BZ68" s="25">
        <f>IF(AND(D68&gt;0,Q68=""),1,IF(Q68&gt;D68,1,0))</f>
        <v>0</v>
      </c>
      <c r="CA68" s="25">
        <f>IF(AND(D68&gt;0,R68=""),1,IF(R68&gt;D68,1,0))</f>
        <v>0</v>
      </c>
      <c r="CB68" s="25">
        <f t="shared" si="50"/>
        <v>0</v>
      </c>
      <c r="CC68" s="25">
        <f t="shared" si="50"/>
        <v>0</v>
      </c>
      <c r="CD68" s="25">
        <f t="shared" si="50"/>
        <v>0</v>
      </c>
    </row>
    <row r="69" spans="1:82" s="15" customFormat="1" ht="10.5" x14ac:dyDescent="0.15">
      <c r="A69" s="276"/>
      <c r="B69" s="161" t="s">
        <v>109</v>
      </c>
      <c r="C69" s="162"/>
      <c r="D69" s="150">
        <f t="shared" si="46"/>
        <v>0</v>
      </c>
      <c r="E69" s="163"/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5"/>
      <c r="Q69" s="98"/>
      <c r="R69" s="60"/>
      <c r="S69" s="60"/>
      <c r="T69" s="60"/>
      <c r="U69" s="64"/>
      <c r="V69" s="15" t="str">
        <f>BQ69&amp;BR69</f>
        <v/>
      </c>
      <c r="BQ69" s="23" t="str">
        <f>IF(AND(D69&gt;0,Q69="")," * No olvide digitar la variable Pueblos originarios. Digite Cero si no tiene.",IF(Q69&gt;D69," * La variable Pueblos originarios No puede ser mayor al Total.",""))</f>
        <v/>
      </c>
      <c r="BR69" s="23" t="str">
        <f>IF(AND(D69&gt;0,R69="")," * No olvide digitar la variable Migrantes. Digite Cero si no tiene.",IF(R69&gt;D69," * La variable Migrantes No puede ser mayor al Total.",""))</f>
        <v/>
      </c>
      <c r="BS69" s="23" t="str">
        <f t="shared" si="47"/>
        <v/>
      </c>
      <c r="BT69" s="23" t="str">
        <f t="shared" si="48"/>
        <v/>
      </c>
      <c r="BU69" s="23" t="str">
        <f t="shared" si="49"/>
        <v/>
      </c>
      <c r="BZ69" s="25">
        <f>IF(AND(D69&gt;0,Q69=""),1,IF(Q69&gt;D69,1,0))</f>
        <v>0</v>
      </c>
      <c r="CA69" s="25">
        <f>IF(AND(D69&gt;0,R69=""),1,IF(R69&gt;D69,1,0))</f>
        <v>0</v>
      </c>
      <c r="CB69" s="25">
        <f t="shared" si="50"/>
        <v>0</v>
      </c>
      <c r="CC69" s="25">
        <f t="shared" si="50"/>
        <v>0</v>
      </c>
      <c r="CD69" s="25">
        <f t="shared" si="50"/>
        <v>0</v>
      </c>
    </row>
    <row r="70" spans="1:82" s="5" customFormat="1" ht="11.25" x14ac:dyDescent="0.15">
      <c r="A70" s="166" t="s">
        <v>110</v>
      </c>
    </row>
    <row r="71" spans="1:82" s="15" customFormat="1" ht="10.5" x14ac:dyDescent="0.15">
      <c r="A71" s="287" t="s">
        <v>111</v>
      </c>
      <c r="B71" s="289"/>
      <c r="C71" s="308" t="s">
        <v>112</v>
      </c>
      <c r="D71" s="308"/>
      <c r="E71" s="308"/>
      <c r="F71" s="308"/>
      <c r="G71" s="309"/>
      <c r="H71" s="284" t="s">
        <v>113</v>
      </c>
      <c r="I71" s="285"/>
    </row>
    <row r="72" spans="1:82" s="15" customFormat="1" ht="10.5" customHeight="1" x14ac:dyDescent="0.15">
      <c r="A72" s="306"/>
      <c r="B72" s="307"/>
      <c r="C72" s="287" t="s">
        <v>4</v>
      </c>
      <c r="D72" s="263" t="s">
        <v>114</v>
      </c>
      <c r="E72" s="264"/>
      <c r="F72" s="267"/>
      <c r="G72" s="299" t="s">
        <v>115</v>
      </c>
      <c r="H72" s="286"/>
      <c r="I72" s="285"/>
    </row>
    <row r="73" spans="1:82" s="15" customFormat="1" ht="21" x14ac:dyDescent="0.15">
      <c r="A73" s="288"/>
      <c r="B73" s="290"/>
      <c r="C73" s="288"/>
      <c r="D73" s="41" t="s">
        <v>116</v>
      </c>
      <c r="E73" s="8" t="s">
        <v>117</v>
      </c>
      <c r="F73" s="42" t="s">
        <v>102</v>
      </c>
      <c r="G73" s="300"/>
      <c r="H73" s="14" t="s">
        <v>118</v>
      </c>
      <c r="I73" s="6" t="s">
        <v>115</v>
      </c>
    </row>
    <row r="74" spans="1:82" s="15" customFormat="1" ht="10.5" x14ac:dyDescent="0.15">
      <c r="A74" s="301" t="s">
        <v>119</v>
      </c>
      <c r="B74" s="302"/>
      <c r="C74" s="113">
        <f t="shared" ref="C74:C81" si="51">SUM(D74:F74)+H74</f>
        <v>0</v>
      </c>
      <c r="D74" s="167"/>
      <c r="E74" s="168"/>
      <c r="F74" s="169"/>
      <c r="G74" s="170"/>
      <c r="H74" s="171"/>
      <c r="I74" s="172"/>
    </row>
    <row r="75" spans="1:82" s="15" customFormat="1" ht="10.5" x14ac:dyDescent="0.15">
      <c r="A75" s="303" t="s">
        <v>120</v>
      </c>
      <c r="B75" s="304"/>
      <c r="C75" s="120">
        <f t="shared" si="51"/>
        <v>0</v>
      </c>
      <c r="D75" s="173"/>
      <c r="E75" s="20"/>
      <c r="F75" s="174"/>
      <c r="G75" s="175"/>
      <c r="H75" s="176"/>
      <c r="I75" s="177"/>
    </row>
    <row r="76" spans="1:82" s="15" customFormat="1" ht="10.5" x14ac:dyDescent="0.15">
      <c r="A76" s="303" t="s">
        <v>121</v>
      </c>
      <c r="B76" s="304"/>
      <c r="C76" s="120">
        <f t="shared" si="51"/>
        <v>0</v>
      </c>
      <c r="D76" s="173"/>
      <c r="E76" s="20"/>
      <c r="F76" s="174"/>
      <c r="G76" s="175"/>
      <c r="H76" s="176"/>
      <c r="I76" s="177"/>
    </row>
    <row r="77" spans="1:82" s="15" customFormat="1" ht="10.5" x14ac:dyDescent="0.15">
      <c r="A77" s="305" t="s">
        <v>65</v>
      </c>
      <c r="B77" s="304"/>
      <c r="C77" s="120">
        <f t="shared" si="51"/>
        <v>0</v>
      </c>
      <c r="D77" s="173"/>
      <c r="E77" s="20"/>
      <c r="F77" s="174"/>
      <c r="G77" s="175"/>
      <c r="H77" s="176"/>
      <c r="I77" s="177"/>
    </row>
    <row r="78" spans="1:82" s="15" customFormat="1" ht="10.5" x14ac:dyDescent="0.15">
      <c r="A78" s="305" t="s">
        <v>66</v>
      </c>
      <c r="B78" s="304"/>
      <c r="C78" s="120">
        <f t="shared" si="51"/>
        <v>0</v>
      </c>
      <c r="D78" s="173"/>
      <c r="E78" s="20"/>
      <c r="F78" s="174"/>
      <c r="G78" s="175"/>
      <c r="H78" s="176"/>
      <c r="I78" s="177"/>
    </row>
    <row r="79" spans="1:82" s="15" customFormat="1" ht="10.5" x14ac:dyDescent="0.15">
      <c r="A79" s="303" t="s">
        <v>122</v>
      </c>
      <c r="B79" s="304"/>
      <c r="C79" s="120">
        <f t="shared" si="51"/>
        <v>0</v>
      </c>
      <c r="D79" s="173"/>
      <c r="E79" s="20"/>
      <c r="F79" s="174"/>
      <c r="G79" s="175"/>
      <c r="H79" s="176"/>
      <c r="I79" s="177"/>
    </row>
    <row r="80" spans="1:82" s="15" customFormat="1" ht="10.5" x14ac:dyDescent="0.15">
      <c r="A80" s="303" t="s">
        <v>123</v>
      </c>
      <c r="B80" s="304"/>
      <c r="C80" s="120">
        <f t="shared" si="51"/>
        <v>0</v>
      </c>
      <c r="D80" s="173"/>
      <c r="E80" s="20"/>
      <c r="F80" s="174"/>
      <c r="G80" s="175"/>
      <c r="H80" s="176"/>
      <c r="I80" s="177"/>
    </row>
    <row r="81" spans="1:78" s="15" customFormat="1" ht="10.5" x14ac:dyDescent="0.15">
      <c r="A81" s="310" t="s">
        <v>68</v>
      </c>
      <c r="B81" s="311"/>
      <c r="C81" s="178">
        <f t="shared" si="51"/>
        <v>0</v>
      </c>
      <c r="D81" s="179"/>
      <c r="E81" s="37"/>
      <c r="F81" s="180"/>
      <c r="G81" s="181"/>
      <c r="H81" s="182"/>
      <c r="I81" s="183"/>
    </row>
    <row r="82" spans="1:78" s="15" customFormat="1" ht="10.5" x14ac:dyDescent="0.15">
      <c r="A82" s="1" t="s">
        <v>124</v>
      </c>
    </row>
    <row r="83" spans="1:78" s="5" customFormat="1" ht="11.25" x14ac:dyDescent="0.15">
      <c r="A83" s="3" t="s">
        <v>125</v>
      </c>
    </row>
    <row r="84" spans="1:78" s="15" customFormat="1" ht="10.5" x14ac:dyDescent="0.15">
      <c r="A84" s="312" t="s">
        <v>126</v>
      </c>
      <c r="B84" s="312" t="s">
        <v>127</v>
      </c>
      <c r="C84" s="263" t="s">
        <v>128</v>
      </c>
      <c r="D84" s="264"/>
      <c r="E84" s="264"/>
      <c r="F84" s="264"/>
      <c r="G84" s="267"/>
    </row>
    <row r="85" spans="1:78" s="15" customFormat="1" ht="10.5" x14ac:dyDescent="0.15">
      <c r="A85" s="313"/>
      <c r="B85" s="313"/>
      <c r="C85" s="41" t="s">
        <v>129</v>
      </c>
      <c r="D85" s="11" t="s">
        <v>121</v>
      </c>
      <c r="E85" s="8" t="s">
        <v>130</v>
      </c>
      <c r="F85" s="8" t="s">
        <v>66</v>
      </c>
      <c r="G85" s="42" t="s">
        <v>122</v>
      </c>
    </row>
    <row r="86" spans="1:78" s="15" customFormat="1" ht="10.5" x14ac:dyDescent="0.15">
      <c r="A86" s="184" t="s">
        <v>131</v>
      </c>
      <c r="B86" s="185">
        <f>SUM(C86:G86)</f>
        <v>0</v>
      </c>
      <c r="C86" s="167"/>
      <c r="D86" s="186"/>
      <c r="E86" s="186"/>
      <c r="F86" s="186"/>
      <c r="G86" s="187"/>
    </row>
    <row r="87" spans="1:78" s="15" customFormat="1" ht="10.5" x14ac:dyDescent="0.15">
      <c r="A87" s="188" t="s">
        <v>80</v>
      </c>
      <c r="B87" s="189">
        <f>SUM(C87:G87)</f>
        <v>0</v>
      </c>
      <c r="C87" s="179"/>
      <c r="D87" s="190"/>
      <c r="E87" s="190"/>
      <c r="F87" s="190"/>
      <c r="G87" s="39"/>
    </row>
    <row r="88" spans="1:78" s="191" customFormat="1" ht="12" x14ac:dyDescent="0.2">
      <c r="A88" s="3" t="s">
        <v>132</v>
      </c>
    </row>
    <row r="89" spans="1:78" s="15" customFormat="1" ht="21" x14ac:dyDescent="0.15">
      <c r="A89" s="192" t="s">
        <v>133</v>
      </c>
      <c r="B89" s="193" t="s">
        <v>134</v>
      </c>
      <c r="C89" s="193" t="s">
        <v>135</v>
      </c>
    </row>
    <row r="90" spans="1:78" s="15" customFormat="1" ht="10.5" x14ac:dyDescent="0.15">
      <c r="A90" s="194" t="s">
        <v>131</v>
      </c>
      <c r="B90" s="195"/>
      <c r="C90" s="195"/>
    </row>
    <row r="91" spans="1:78" s="5" customFormat="1" ht="11.25" x14ac:dyDescent="0.15">
      <c r="A91" s="3" t="s">
        <v>136</v>
      </c>
    </row>
    <row r="92" spans="1:78" s="15" customFormat="1" ht="10.5" x14ac:dyDescent="0.15">
      <c r="A92" s="316" t="s">
        <v>137</v>
      </c>
      <c r="B92" s="316" t="s">
        <v>4</v>
      </c>
      <c r="C92" s="317" t="s">
        <v>138</v>
      </c>
      <c r="D92" s="318"/>
      <c r="E92" s="318"/>
      <c r="F92" s="318"/>
      <c r="G92" s="318"/>
      <c r="H92" s="318"/>
      <c r="I92" s="318"/>
      <c r="J92" s="318"/>
      <c r="K92" s="318"/>
      <c r="L92" s="318"/>
      <c r="M92" s="318"/>
      <c r="N92" s="318"/>
      <c r="O92" s="318"/>
      <c r="P92" s="318"/>
      <c r="Q92" s="318"/>
      <c r="R92" s="318"/>
      <c r="S92" s="318"/>
      <c r="T92" s="319" t="s">
        <v>139</v>
      </c>
      <c r="U92" s="320"/>
    </row>
    <row r="93" spans="1:78" s="15" customFormat="1" ht="10.5" x14ac:dyDescent="0.15">
      <c r="A93" s="316"/>
      <c r="B93" s="316"/>
      <c r="C93" s="323" t="s">
        <v>111</v>
      </c>
      <c r="D93" s="324"/>
      <c r="E93" s="324"/>
      <c r="F93" s="324"/>
      <c r="G93" s="324"/>
      <c r="H93" s="324"/>
      <c r="I93" s="324"/>
      <c r="J93" s="324"/>
      <c r="K93" s="324"/>
      <c r="L93" s="324"/>
      <c r="M93" s="324"/>
      <c r="N93" s="324"/>
      <c r="O93" s="324"/>
      <c r="P93" s="324"/>
      <c r="Q93" s="324"/>
      <c r="R93" s="324"/>
      <c r="S93" s="324"/>
      <c r="T93" s="321"/>
      <c r="U93" s="322"/>
    </row>
    <row r="94" spans="1:78" s="15" customFormat="1" ht="10.5" x14ac:dyDescent="0.15">
      <c r="A94" s="316"/>
      <c r="B94" s="316"/>
      <c r="C94" s="41" t="s">
        <v>129</v>
      </c>
      <c r="D94" s="8" t="s">
        <v>121</v>
      </c>
      <c r="E94" s="8" t="s">
        <v>130</v>
      </c>
      <c r="F94" s="8" t="s">
        <v>66</v>
      </c>
      <c r="G94" s="8" t="s">
        <v>122</v>
      </c>
      <c r="H94" s="8" t="s">
        <v>140</v>
      </c>
      <c r="I94" s="8" t="s">
        <v>141</v>
      </c>
      <c r="J94" s="8" t="s">
        <v>142</v>
      </c>
      <c r="K94" s="8" t="s">
        <v>143</v>
      </c>
      <c r="L94" s="8" t="s">
        <v>144</v>
      </c>
      <c r="M94" s="8" t="s">
        <v>145</v>
      </c>
      <c r="N94" s="8" t="s">
        <v>146</v>
      </c>
      <c r="O94" s="196" t="s">
        <v>147</v>
      </c>
      <c r="P94" s="8" t="s">
        <v>148</v>
      </c>
      <c r="Q94" s="8" t="s">
        <v>149</v>
      </c>
      <c r="R94" s="8" t="s">
        <v>150</v>
      </c>
      <c r="S94" s="42" t="s">
        <v>151</v>
      </c>
      <c r="T94" s="197" t="s">
        <v>152</v>
      </c>
      <c r="U94" s="198" t="s">
        <v>153</v>
      </c>
    </row>
    <row r="95" spans="1:78" s="15" customFormat="1" ht="21" x14ac:dyDescent="0.15">
      <c r="A95" s="199" t="s">
        <v>154</v>
      </c>
      <c r="B95" s="200">
        <f>SUM(C95:S95)</f>
        <v>0</v>
      </c>
      <c r="C95" s="167"/>
      <c r="D95" s="168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68"/>
      <c r="R95" s="168"/>
      <c r="S95" s="169"/>
      <c r="T95" s="167"/>
      <c r="U95" s="187"/>
      <c r="V95" s="15" t="str">
        <f>BQ95&amp;BR95</f>
        <v/>
      </c>
      <c r="BQ95" s="23" t="str">
        <f>IF((T95+U95)&lt;&gt;B95," * El total de Consultas por Sexo debe ser igual al Total de Consultas por grupo de Edad","")</f>
        <v/>
      </c>
      <c r="BZ95" s="25">
        <f t="shared" ref="BZ95:BZ109" si="52">IF((T95+U95)&lt;&gt;B95,1,0)</f>
        <v>0</v>
      </c>
    </row>
    <row r="96" spans="1:78" s="15" customFormat="1" ht="10.5" x14ac:dyDescent="0.15">
      <c r="A96" s="201" t="s">
        <v>155</v>
      </c>
      <c r="B96" s="200">
        <f t="shared" ref="B96:B109" si="53">SUM(C96:S96)</f>
        <v>0</v>
      </c>
      <c r="C96" s="173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174"/>
      <c r="T96" s="173"/>
      <c r="U96" s="22"/>
      <c r="V96" s="15" t="str">
        <f t="shared" ref="V96:V109" si="54">BQ96&amp;BR96</f>
        <v/>
      </c>
      <c r="BQ96" s="23" t="str">
        <f t="shared" ref="BQ96:BQ109" si="55">IF((T96+U96)&lt;&gt;B96," * El total de Consultas por Sexo debe ser igual al Total de Consultas por grupo de Edad","")</f>
        <v/>
      </c>
      <c r="BZ96" s="25">
        <f t="shared" si="52"/>
        <v>0</v>
      </c>
    </row>
    <row r="97" spans="1:78" s="15" customFormat="1" ht="10.5" x14ac:dyDescent="0.15">
      <c r="A97" s="201" t="s">
        <v>156</v>
      </c>
      <c r="B97" s="200">
        <f t="shared" si="53"/>
        <v>0</v>
      </c>
      <c r="C97" s="173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174"/>
      <c r="T97" s="173"/>
      <c r="U97" s="22"/>
      <c r="V97" s="15" t="str">
        <f t="shared" si="54"/>
        <v/>
      </c>
      <c r="BQ97" s="23" t="str">
        <f t="shared" si="55"/>
        <v/>
      </c>
      <c r="BZ97" s="25">
        <f t="shared" si="52"/>
        <v>0</v>
      </c>
    </row>
    <row r="98" spans="1:78" s="15" customFormat="1" ht="21" x14ac:dyDescent="0.15">
      <c r="A98" s="199" t="s">
        <v>157</v>
      </c>
      <c r="B98" s="200">
        <f t="shared" si="53"/>
        <v>0</v>
      </c>
      <c r="C98" s="173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174"/>
      <c r="T98" s="173"/>
      <c r="U98" s="22"/>
      <c r="V98" s="15" t="str">
        <f t="shared" si="54"/>
        <v/>
      </c>
      <c r="BQ98" s="23" t="str">
        <f t="shared" si="55"/>
        <v/>
      </c>
      <c r="BZ98" s="25">
        <f t="shared" si="52"/>
        <v>0</v>
      </c>
    </row>
    <row r="99" spans="1:78" s="15" customFormat="1" ht="10.5" x14ac:dyDescent="0.15">
      <c r="A99" s="201" t="s">
        <v>158</v>
      </c>
      <c r="B99" s="200">
        <f t="shared" si="53"/>
        <v>0</v>
      </c>
      <c r="C99" s="173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174"/>
      <c r="T99" s="173"/>
      <c r="U99" s="22"/>
      <c r="V99" s="15" t="str">
        <f t="shared" si="54"/>
        <v/>
      </c>
      <c r="BQ99" s="23" t="str">
        <f t="shared" si="55"/>
        <v/>
      </c>
      <c r="BZ99" s="25">
        <f t="shared" si="52"/>
        <v>0</v>
      </c>
    </row>
    <row r="100" spans="1:78" s="15" customFormat="1" ht="10.5" x14ac:dyDescent="0.15">
      <c r="A100" s="201" t="s">
        <v>159</v>
      </c>
      <c r="B100" s="200">
        <f t="shared" si="53"/>
        <v>0</v>
      </c>
      <c r="C100" s="173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174"/>
      <c r="T100" s="173"/>
      <c r="U100" s="22"/>
      <c r="V100" s="15" t="str">
        <f t="shared" si="54"/>
        <v/>
      </c>
      <c r="BQ100" s="23" t="str">
        <f t="shared" si="55"/>
        <v/>
      </c>
      <c r="BZ100" s="25">
        <f t="shared" si="52"/>
        <v>0</v>
      </c>
    </row>
    <row r="101" spans="1:78" s="15" customFormat="1" ht="10.5" x14ac:dyDescent="0.15">
      <c r="A101" s="201" t="s">
        <v>160</v>
      </c>
      <c r="B101" s="200">
        <f t="shared" si="53"/>
        <v>0</v>
      </c>
      <c r="C101" s="173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174"/>
      <c r="T101" s="173"/>
      <c r="U101" s="22"/>
      <c r="V101" s="15" t="str">
        <f t="shared" si="54"/>
        <v/>
      </c>
      <c r="BQ101" s="23" t="str">
        <f t="shared" si="55"/>
        <v/>
      </c>
      <c r="BZ101" s="25">
        <f t="shared" si="52"/>
        <v>0</v>
      </c>
    </row>
    <row r="102" spans="1:78" s="15" customFormat="1" ht="10.5" x14ac:dyDescent="0.15">
      <c r="A102" s="201" t="s">
        <v>161</v>
      </c>
      <c r="B102" s="200">
        <f t="shared" si="53"/>
        <v>0</v>
      </c>
      <c r="C102" s="173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174"/>
      <c r="T102" s="173"/>
      <c r="U102" s="22"/>
      <c r="V102" s="15" t="str">
        <f t="shared" si="54"/>
        <v/>
      </c>
      <c r="BQ102" s="23" t="str">
        <f t="shared" si="55"/>
        <v/>
      </c>
      <c r="BZ102" s="25">
        <f t="shared" si="52"/>
        <v>0</v>
      </c>
    </row>
    <row r="103" spans="1:78" s="15" customFormat="1" ht="10.5" x14ac:dyDescent="0.15">
      <c r="A103" s="201" t="s">
        <v>162</v>
      </c>
      <c r="B103" s="200">
        <f t="shared" si="53"/>
        <v>0</v>
      </c>
      <c r="C103" s="173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174"/>
      <c r="T103" s="173"/>
      <c r="U103" s="22"/>
      <c r="V103" s="15" t="str">
        <f t="shared" si="54"/>
        <v/>
      </c>
      <c r="BQ103" s="23" t="str">
        <f t="shared" si="55"/>
        <v/>
      </c>
      <c r="BZ103" s="25">
        <f t="shared" si="52"/>
        <v>0</v>
      </c>
    </row>
    <row r="104" spans="1:78" s="15" customFormat="1" ht="10.5" x14ac:dyDescent="0.15">
      <c r="A104" s="201" t="s">
        <v>163</v>
      </c>
      <c r="B104" s="200">
        <f t="shared" si="53"/>
        <v>0</v>
      </c>
      <c r="C104" s="173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174"/>
      <c r="T104" s="173"/>
      <c r="U104" s="22"/>
      <c r="V104" s="15" t="str">
        <f t="shared" si="54"/>
        <v/>
      </c>
      <c r="BQ104" s="23" t="str">
        <f t="shared" si="55"/>
        <v/>
      </c>
      <c r="BZ104" s="25">
        <f t="shared" si="52"/>
        <v>0</v>
      </c>
    </row>
    <row r="105" spans="1:78" s="15" customFormat="1" ht="10.5" x14ac:dyDescent="0.15">
      <c r="A105" s="201" t="s">
        <v>164</v>
      </c>
      <c r="B105" s="200">
        <f t="shared" si="53"/>
        <v>0</v>
      </c>
      <c r="C105" s="173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174"/>
      <c r="T105" s="173"/>
      <c r="U105" s="22"/>
      <c r="V105" s="15" t="str">
        <f t="shared" si="54"/>
        <v/>
      </c>
      <c r="BQ105" s="23" t="str">
        <f t="shared" si="55"/>
        <v/>
      </c>
      <c r="BZ105" s="25">
        <f t="shared" si="52"/>
        <v>0</v>
      </c>
    </row>
    <row r="106" spans="1:78" s="15" customFormat="1" ht="10.5" x14ac:dyDescent="0.15">
      <c r="A106" s="201" t="s">
        <v>165</v>
      </c>
      <c r="B106" s="200">
        <f t="shared" si="53"/>
        <v>0</v>
      </c>
      <c r="C106" s="173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174"/>
      <c r="T106" s="173"/>
      <c r="U106" s="22"/>
      <c r="V106" s="15" t="str">
        <f t="shared" si="54"/>
        <v/>
      </c>
      <c r="BQ106" s="23" t="str">
        <f t="shared" si="55"/>
        <v/>
      </c>
      <c r="BZ106" s="25">
        <f t="shared" si="52"/>
        <v>0</v>
      </c>
    </row>
    <row r="107" spans="1:78" s="15" customFormat="1" ht="10.5" x14ac:dyDescent="0.15">
      <c r="A107" s="201" t="s">
        <v>166</v>
      </c>
      <c r="B107" s="200">
        <f t="shared" si="53"/>
        <v>0</v>
      </c>
      <c r="C107" s="173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174"/>
      <c r="T107" s="173"/>
      <c r="U107" s="22"/>
      <c r="V107" s="15" t="str">
        <f t="shared" si="54"/>
        <v/>
      </c>
      <c r="BQ107" s="23" t="str">
        <f t="shared" si="55"/>
        <v/>
      </c>
      <c r="BZ107" s="25">
        <f t="shared" si="52"/>
        <v>0</v>
      </c>
    </row>
    <row r="108" spans="1:78" s="15" customFormat="1" ht="10.5" x14ac:dyDescent="0.15">
      <c r="A108" s="201" t="s">
        <v>167</v>
      </c>
      <c r="B108" s="200">
        <f t="shared" si="53"/>
        <v>0</v>
      </c>
      <c r="C108" s="173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174"/>
      <c r="T108" s="173"/>
      <c r="U108" s="22"/>
      <c r="V108" s="15" t="str">
        <f t="shared" si="54"/>
        <v/>
      </c>
      <c r="BQ108" s="23" t="str">
        <f t="shared" si="55"/>
        <v/>
      </c>
      <c r="BZ108" s="25">
        <f t="shared" si="52"/>
        <v>0</v>
      </c>
    </row>
    <row r="109" spans="1:78" s="15" customFormat="1" ht="10.5" x14ac:dyDescent="0.15">
      <c r="A109" s="201" t="s">
        <v>168</v>
      </c>
      <c r="B109" s="200">
        <f t="shared" si="53"/>
        <v>0</v>
      </c>
      <c r="C109" s="179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180"/>
      <c r="T109" s="179"/>
      <c r="U109" s="39"/>
      <c r="V109" s="15" t="str">
        <f t="shared" si="54"/>
        <v/>
      </c>
      <c r="BQ109" s="23" t="str">
        <f t="shared" si="55"/>
        <v/>
      </c>
      <c r="BZ109" s="25">
        <f t="shared" si="52"/>
        <v>0</v>
      </c>
    </row>
    <row r="110" spans="1:78" s="15" customFormat="1" ht="10.5" x14ac:dyDescent="0.15">
      <c r="A110" s="202" t="s">
        <v>4</v>
      </c>
      <c r="B110" s="203">
        <f>SUM(C110:S110)</f>
        <v>0</v>
      </c>
      <c r="C110" s="204">
        <f>SUM(C95:C109)</f>
        <v>0</v>
      </c>
      <c r="D110" s="205">
        <f t="shared" ref="D110:U110" si="56">SUM(D95:D109)</f>
        <v>0</v>
      </c>
      <c r="E110" s="205">
        <f t="shared" si="56"/>
        <v>0</v>
      </c>
      <c r="F110" s="205">
        <f t="shared" si="56"/>
        <v>0</v>
      </c>
      <c r="G110" s="205">
        <f t="shared" si="56"/>
        <v>0</v>
      </c>
      <c r="H110" s="206">
        <f t="shared" si="56"/>
        <v>0</v>
      </c>
      <c r="I110" s="205">
        <f t="shared" si="56"/>
        <v>0</v>
      </c>
      <c r="J110" s="205">
        <f t="shared" si="56"/>
        <v>0</v>
      </c>
      <c r="K110" s="205">
        <f t="shared" si="56"/>
        <v>0</v>
      </c>
      <c r="L110" s="205">
        <f t="shared" si="56"/>
        <v>0</v>
      </c>
      <c r="M110" s="205">
        <f t="shared" si="56"/>
        <v>0</v>
      </c>
      <c r="N110" s="205">
        <f t="shared" si="56"/>
        <v>0</v>
      </c>
      <c r="O110" s="205">
        <f t="shared" si="56"/>
        <v>0</v>
      </c>
      <c r="P110" s="205">
        <f t="shared" si="56"/>
        <v>0</v>
      </c>
      <c r="Q110" s="205">
        <f t="shared" si="56"/>
        <v>0</v>
      </c>
      <c r="R110" s="205">
        <f t="shared" si="56"/>
        <v>0</v>
      </c>
      <c r="S110" s="207">
        <f t="shared" si="56"/>
        <v>0</v>
      </c>
      <c r="T110" s="204">
        <f t="shared" si="56"/>
        <v>0</v>
      </c>
      <c r="U110" s="207">
        <f t="shared" si="56"/>
        <v>0</v>
      </c>
    </row>
    <row r="111" spans="1:78" s="5" customFormat="1" ht="11.25" x14ac:dyDescent="0.15">
      <c r="A111" s="108" t="s">
        <v>169</v>
      </c>
    </row>
    <row r="112" spans="1:78" s="15" customFormat="1" ht="10.5" x14ac:dyDescent="0.15">
      <c r="A112" s="284" t="s">
        <v>170</v>
      </c>
      <c r="B112" s="326" t="s">
        <v>171</v>
      </c>
      <c r="C112" s="329" t="s">
        <v>172</v>
      </c>
      <c r="D112" s="330"/>
      <c r="E112" s="331"/>
      <c r="F112" s="263" t="s">
        <v>173</v>
      </c>
      <c r="G112" s="264"/>
      <c r="H112" s="264"/>
      <c r="I112" s="264"/>
      <c r="J112" s="264"/>
      <c r="K112" s="264"/>
      <c r="L112" s="264"/>
      <c r="M112" s="264"/>
      <c r="N112" s="264"/>
      <c r="O112" s="264"/>
      <c r="P112" s="264"/>
      <c r="Q112" s="264"/>
      <c r="R112" s="264"/>
      <c r="S112" s="264"/>
      <c r="T112" s="208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78" s="15" customFormat="1" ht="10.5" x14ac:dyDescent="0.15">
      <c r="A113" s="325"/>
      <c r="B113" s="327"/>
      <c r="C113" s="332"/>
      <c r="D113" s="333"/>
      <c r="E113" s="334"/>
      <c r="F113" s="285" t="s">
        <v>174</v>
      </c>
      <c r="G113" s="285"/>
      <c r="H113" s="314" t="s">
        <v>175</v>
      </c>
      <c r="I113" s="315"/>
      <c r="J113" s="314" t="s">
        <v>176</v>
      </c>
      <c r="K113" s="315"/>
      <c r="L113" s="335" t="s">
        <v>177</v>
      </c>
      <c r="M113" s="336"/>
      <c r="N113" s="314" t="s">
        <v>147</v>
      </c>
      <c r="O113" s="315"/>
      <c r="P113" s="314" t="s">
        <v>178</v>
      </c>
      <c r="Q113" s="315"/>
      <c r="R113" s="314" t="s">
        <v>151</v>
      </c>
      <c r="S113" s="315"/>
    </row>
    <row r="114" spans="1:78" s="15" customFormat="1" ht="10.5" x14ac:dyDescent="0.15">
      <c r="A114" s="286"/>
      <c r="B114" s="328"/>
      <c r="C114" s="41" t="s">
        <v>179</v>
      </c>
      <c r="D114" s="11" t="s">
        <v>152</v>
      </c>
      <c r="E114" s="14" t="s">
        <v>153</v>
      </c>
      <c r="F114" s="41" t="s">
        <v>152</v>
      </c>
      <c r="G114" s="14" t="s">
        <v>153</v>
      </c>
      <c r="H114" s="41" t="s">
        <v>152</v>
      </c>
      <c r="I114" s="14" t="s">
        <v>153</v>
      </c>
      <c r="J114" s="41" t="s">
        <v>152</v>
      </c>
      <c r="K114" s="14" t="s">
        <v>153</v>
      </c>
      <c r="L114" s="41" t="s">
        <v>152</v>
      </c>
      <c r="M114" s="14" t="s">
        <v>153</v>
      </c>
      <c r="N114" s="41" t="s">
        <v>152</v>
      </c>
      <c r="O114" s="14" t="s">
        <v>153</v>
      </c>
      <c r="P114" s="41" t="s">
        <v>152</v>
      </c>
      <c r="Q114" s="14" t="s">
        <v>153</v>
      </c>
      <c r="R114" s="41" t="s">
        <v>152</v>
      </c>
      <c r="S114" s="14" t="s">
        <v>153</v>
      </c>
    </row>
    <row r="115" spans="1:78" s="15" customFormat="1" ht="10.5" x14ac:dyDescent="0.15">
      <c r="A115" s="209" t="s">
        <v>180</v>
      </c>
      <c r="B115" s="210"/>
      <c r="C115" s="211">
        <f t="shared" ref="C115:C118" si="57">SUM(D115+E115)</f>
        <v>0</v>
      </c>
      <c r="D115" s="212">
        <f>+F115+H115+J115+L115+N115+P115+R115</f>
        <v>0</v>
      </c>
      <c r="E115" s="213">
        <f>+G115+I115+K115+M115+O115+Q115+S115</f>
        <v>0</v>
      </c>
      <c r="F115" s="214"/>
      <c r="G115" s="215"/>
      <c r="H115" s="214"/>
      <c r="I115" s="215"/>
      <c r="J115" s="214"/>
      <c r="K115" s="216"/>
      <c r="L115" s="214"/>
      <c r="M115" s="216"/>
      <c r="N115" s="214"/>
      <c r="O115" s="216"/>
      <c r="P115" s="214"/>
      <c r="Q115" s="216"/>
      <c r="R115" s="214"/>
      <c r="S115" s="216"/>
    </row>
    <row r="116" spans="1:78" s="15" customFormat="1" ht="10.5" x14ac:dyDescent="0.15">
      <c r="A116" s="217" t="s">
        <v>181</v>
      </c>
      <c r="B116" s="173"/>
      <c r="C116" s="218">
        <f t="shared" si="57"/>
        <v>0</v>
      </c>
      <c r="D116" s="219">
        <f>+F116+H116+J116+L116+N116+P116+R116</f>
        <v>0</v>
      </c>
      <c r="E116" s="220">
        <f t="shared" ref="E116:E118" si="58">+G116+I116+K116+M116+O116+Q116+S116</f>
        <v>0</v>
      </c>
      <c r="F116" s="221"/>
      <c r="G116" s="222"/>
      <c r="H116" s="173"/>
      <c r="I116" s="22"/>
      <c r="J116" s="173"/>
      <c r="K116" s="174"/>
      <c r="L116" s="173"/>
      <c r="M116" s="174"/>
      <c r="N116" s="173"/>
      <c r="O116" s="174"/>
      <c r="P116" s="173"/>
      <c r="Q116" s="174"/>
      <c r="R116" s="173"/>
      <c r="S116" s="174"/>
    </row>
    <row r="117" spans="1:78" s="15" customFormat="1" ht="10.5" x14ac:dyDescent="0.15">
      <c r="A117" s="133" t="s">
        <v>182</v>
      </c>
      <c r="B117" s="132"/>
      <c r="C117" s="223">
        <f t="shared" si="57"/>
        <v>0</v>
      </c>
      <c r="D117" s="219">
        <f t="shared" ref="D117" si="59">+F117+H117+J117+L117+N117+P117+R117</f>
        <v>0</v>
      </c>
      <c r="E117" s="224">
        <f t="shared" si="58"/>
        <v>0</v>
      </c>
      <c r="F117" s="121"/>
      <c r="G117" s="225"/>
      <c r="H117" s="226"/>
      <c r="I117" s="222"/>
      <c r="J117" s="227"/>
      <c r="K117" s="132"/>
      <c r="L117" s="226"/>
      <c r="M117" s="222"/>
      <c r="N117" s="226"/>
      <c r="O117" s="222"/>
      <c r="P117" s="226"/>
      <c r="Q117" s="222"/>
      <c r="R117" s="121"/>
      <c r="S117" s="132"/>
    </row>
    <row r="118" spans="1:78" s="15" customFormat="1" ht="10.5" x14ac:dyDescent="0.15">
      <c r="A118" s="228" t="s">
        <v>183</v>
      </c>
      <c r="B118" s="229"/>
      <c r="C118" s="218">
        <f t="shared" si="57"/>
        <v>0</v>
      </c>
      <c r="D118" s="219">
        <f>+F118+H118+J118+L118+N118+P118+R118</f>
        <v>0</v>
      </c>
      <c r="E118" s="220">
        <f t="shared" si="58"/>
        <v>0</v>
      </c>
      <c r="F118" s="230"/>
      <c r="G118" s="222"/>
      <c r="H118" s="231"/>
      <c r="I118" s="225"/>
      <c r="J118" s="232"/>
      <c r="K118" s="229"/>
      <c r="L118" s="233"/>
      <c r="M118" s="222"/>
      <c r="N118" s="234"/>
      <c r="O118" s="229"/>
      <c r="P118" s="235"/>
      <c r="Q118" s="225"/>
      <c r="R118" s="235"/>
      <c r="S118" s="225"/>
    </row>
    <row r="119" spans="1:78" s="15" customFormat="1" ht="10.5" x14ac:dyDescent="0.15">
      <c r="A119" s="134" t="s">
        <v>184</v>
      </c>
      <c r="B119" s="99"/>
      <c r="C119" s="135"/>
      <c r="D119" s="253"/>
      <c r="E119" s="254"/>
      <c r="F119" s="28"/>
      <c r="G119" s="254"/>
      <c r="H119" s="255"/>
      <c r="I119" s="256"/>
      <c r="J119" s="257"/>
      <c r="K119" s="256"/>
      <c r="L119" s="257"/>
      <c r="M119" s="254"/>
      <c r="N119" s="258"/>
      <c r="O119" s="256"/>
      <c r="P119" s="257"/>
      <c r="Q119" s="259"/>
      <c r="R119" s="257"/>
      <c r="S119" s="254"/>
    </row>
    <row r="120" spans="1:78" s="15" customFormat="1" ht="10.5" x14ac:dyDescent="0.15">
      <c r="A120" s="242" t="s">
        <v>4</v>
      </c>
      <c r="B120" s="243">
        <f>SUM(B115:B119)</f>
        <v>0</v>
      </c>
      <c r="C120" s="65">
        <f>SUM(C115:C119)</f>
        <v>0</v>
      </c>
      <c r="D120" s="244">
        <f>SUM(D115:D119)</f>
        <v>0</v>
      </c>
      <c r="E120" s="68">
        <f t="shared" ref="E120:S120" si="60">SUM(E115:E119)</f>
        <v>0</v>
      </c>
      <c r="F120" s="66">
        <f t="shared" si="60"/>
        <v>0</v>
      </c>
      <c r="G120" s="68">
        <f t="shared" si="60"/>
        <v>0</v>
      </c>
      <c r="H120" s="66">
        <f t="shared" si="60"/>
        <v>0</v>
      </c>
      <c r="I120" s="68">
        <f t="shared" si="60"/>
        <v>0</v>
      </c>
      <c r="J120" s="65">
        <f t="shared" si="60"/>
        <v>0</v>
      </c>
      <c r="K120" s="245">
        <f t="shared" si="60"/>
        <v>0</v>
      </c>
      <c r="L120" s="66">
        <f t="shared" si="60"/>
        <v>0</v>
      </c>
      <c r="M120" s="68">
        <f t="shared" si="60"/>
        <v>0</v>
      </c>
      <c r="N120" s="66">
        <f t="shared" si="60"/>
        <v>0</v>
      </c>
      <c r="O120" s="68">
        <f t="shared" si="60"/>
        <v>0</v>
      </c>
      <c r="P120" s="66">
        <f t="shared" si="60"/>
        <v>0</v>
      </c>
      <c r="Q120" s="68">
        <f t="shared" si="60"/>
        <v>0</v>
      </c>
      <c r="R120" s="66">
        <f t="shared" si="60"/>
        <v>0</v>
      </c>
      <c r="S120" s="67">
        <f t="shared" si="60"/>
        <v>0</v>
      </c>
      <c r="T120" s="246"/>
    </row>
    <row r="121" spans="1:78" x14ac:dyDescent="0.25">
      <c r="BQ121"/>
      <c r="BR121"/>
      <c r="BS121"/>
      <c r="BT121"/>
      <c r="BU121"/>
      <c r="BW121"/>
      <c r="BX121"/>
      <c r="BY121"/>
      <c r="BZ121"/>
    </row>
    <row r="122" spans="1:78" x14ac:dyDescent="0.25">
      <c r="BQ122"/>
      <c r="BR122"/>
      <c r="BS122"/>
      <c r="BT122"/>
      <c r="BU122"/>
      <c r="BW122"/>
      <c r="BX122"/>
      <c r="BY122"/>
      <c r="BZ122"/>
    </row>
    <row r="123" spans="1:78" x14ac:dyDescent="0.25">
      <c r="BQ123"/>
      <c r="BR123"/>
      <c r="BS123"/>
      <c r="BT123"/>
      <c r="BU123"/>
      <c r="BW123"/>
      <c r="BX123"/>
      <c r="BY123"/>
      <c r="BZ123"/>
    </row>
    <row r="124" spans="1:78" x14ac:dyDescent="0.25">
      <c r="BQ124"/>
      <c r="BR124"/>
      <c r="BS124"/>
      <c r="BT124"/>
      <c r="BU124"/>
      <c r="BW124"/>
      <c r="BX124"/>
      <c r="BY124"/>
      <c r="BZ124"/>
    </row>
    <row r="125" spans="1:78" x14ac:dyDescent="0.25">
      <c r="BQ125"/>
      <c r="BR125"/>
      <c r="BS125"/>
      <c r="BT125"/>
      <c r="BU125"/>
      <c r="BW125"/>
      <c r="BX125"/>
      <c r="BY125"/>
      <c r="BZ125"/>
    </row>
    <row r="126" spans="1:78" x14ac:dyDescent="0.25">
      <c r="BQ126"/>
      <c r="BR126"/>
      <c r="BS126"/>
      <c r="BT126"/>
      <c r="BU126"/>
      <c r="BW126"/>
      <c r="BX126"/>
      <c r="BY126"/>
      <c r="BZ126"/>
    </row>
    <row r="127" spans="1:78" x14ac:dyDescent="0.25">
      <c r="BQ127"/>
      <c r="BR127"/>
      <c r="BS127"/>
      <c r="BT127"/>
      <c r="BU127"/>
      <c r="BW127"/>
      <c r="BX127"/>
      <c r="BY127"/>
      <c r="BZ127"/>
    </row>
    <row r="128" spans="1:78" x14ac:dyDescent="0.25">
      <c r="BQ128"/>
      <c r="BR128"/>
      <c r="BS128"/>
      <c r="BT128"/>
      <c r="BU128"/>
      <c r="BW128"/>
      <c r="BX128"/>
      <c r="BY128"/>
      <c r="BZ128"/>
    </row>
    <row r="129" spans="1:78" x14ac:dyDescent="0.25">
      <c r="BQ129"/>
      <c r="BR129"/>
      <c r="BS129"/>
      <c r="BT129"/>
      <c r="BU129"/>
      <c r="BW129"/>
      <c r="BX129"/>
      <c r="BY129"/>
      <c r="BZ129"/>
    </row>
    <row r="130" spans="1:78" x14ac:dyDescent="0.25">
      <c r="BQ130"/>
      <c r="BR130"/>
      <c r="BS130"/>
      <c r="BT130"/>
      <c r="BU130"/>
      <c r="BW130"/>
      <c r="BX130"/>
      <c r="BY130"/>
      <c r="BZ130"/>
    </row>
    <row r="131" spans="1:78" x14ac:dyDescent="0.25">
      <c r="BQ131"/>
      <c r="BR131"/>
      <c r="BS131"/>
      <c r="BT131"/>
      <c r="BU131"/>
      <c r="BW131"/>
      <c r="BX131"/>
      <c r="BY131"/>
      <c r="BZ131"/>
    </row>
    <row r="132" spans="1:78" x14ac:dyDescent="0.25">
      <c r="BQ132"/>
      <c r="BR132"/>
      <c r="BS132"/>
      <c r="BT132"/>
      <c r="BU132"/>
      <c r="BW132"/>
      <c r="BX132"/>
      <c r="BY132"/>
      <c r="BZ132"/>
    </row>
    <row r="133" spans="1:78" x14ac:dyDescent="0.25">
      <c r="BQ133"/>
      <c r="BR133"/>
      <c r="BS133"/>
      <c r="BT133"/>
      <c r="BU133"/>
      <c r="BW133"/>
      <c r="BX133"/>
      <c r="BY133"/>
      <c r="BZ133"/>
    </row>
    <row r="134" spans="1:78" x14ac:dyDescent="0.25">
      <c r="BQ134"/>
      <c r="BR134"/>
      <c r="BS134"/>
      <c r="BT134"/>
      <c r="BU134"/>
      <c r="BW134"/>
      <c r="BX134"/>
      <c r="BY134"/>
      <c r="BZ134"/>
    </row>
    <row r="135" spans="1:78" x14ac:dyDescent="0.25">
      <c r="BQ135"/>
      <c r="BR135"/>
      <c r="BS135"/>
      <c r="BT135"/>
      <c r="BU135"/>
      <c r="BW135"/>
      <c r="BX135"/>
      <c r="BY135"/>
      <c r="BZ135"/>
    </row>
    <row r="136" spans="1:78" x14ac:dyDescent="0.25">
      <c r="BQ136"/>
      <c r="BR136"/>
      <c r="BS136"/>
      <c r="BT136"/>
      <c r="BU136"/>
      <c r="BW136"/>
      <c r="BX136"/>
      <c r="BY136"/>
      <c r="BZ136"/>
    </row>
    <row r="137" spans="1:78" x14ac:dyDescent="0.25">
      <c r="BQ137"/>
      <c r="BR137"/>
      <c r="BS137"/>
      <c r="BT137"/>
      <c r="BU137"/>
      <c r="BW137"/>
      <c r="BX137"/>
      <c r="BY137"/>
      <c r="BZ137"/>
    </row>
    <row r="138" spans="1:78" x14ac:dyDescent="0.25">
      <c r="BQ138"/>
      <c r="BR138"/>
      <c r="BS138"/>
      <c r="BT138"/>
      <c r="BU138"/>
      <c r="BW138"/>
      <c r="BX138"/>
      <c r="BY138"/>
      <c r="BZ138"/>
    </row>
    <row r="139" spans="1:78" x14ac:dyDescent="0.25">
      <c r="A139" s="247" t="e">
        <f>SUM(C10:C35,D38:J47,#REF!,C50:C59,D64:D69,C74:C81,B86:B87,B90:C90,B95:B110)</f>
        <v>#REF!</v>
      </c>
      <c r="B139" s="248">
        <f>SUM(BW10:CA109)</f>
        <v>0</v>
      </c>
      <c r="BQ139"/>
      <c r="BR139"/>
      <c r="BS139"/>
      <c r="BT139"/>
      <c r="BU139"/>
      <c r="BW139"/>
      <c r="BX139"/>
      <c r="BY139"/>
      <c r="BZ139"/>
    </row>
    <row r="140" spans="1:78" x14ac:dyDescent="0.25">
      <c r="BQ140"/>
      <c r="BR140"/>
      <c r="BS140"/>
      <c r="BT140"/>
      <c r="BU140"/>
      <c r="BW140"/>
      <c r="BX140"/>
      <c r="BY140"/>
      <c r="BZ140"/>
    </row>
    <row r="141" spans="1:78" x14ac:dyDescent="0.25">
      <c r="BQ141"/>
      <c r="BR141"/>
      <c r="BS141"/>
      <c r="BT141"/>
      <c r="BU141"/>
      <c r="BW141"/>
      <c r="BX141"/>
      <c r="BY141"/>
      <c r="BZ141"/>
    </row>
    <row r="142" spans="1:78" x14ac:dyDescent="0.25">
      <c r="BQ142"/>
      <c r="BR142"/>
      <c r="BS142"/>
      <c r="BT142"/>
      <c r="BU142"/>
      <c r="BW142"/>
      <c r="BX142"/>
      <c r="BY142"/>
      <c r="BZ142"/>
    </row>
    <row r="143" spans="1:78" x14ac:dyDescent="0.25">
      <c r="BQ143"/>
      <c r="BR143"/>
      <c r="BS143"/>
      <c r="BT143"/>
      <c r="BU143"/>
      <c r="BW143"/>
      <c r="BX143"/>
      <c r="BY143"/>
      <c r="BZ143"/>
    </row>
    <row r="144" spans="1:78" x14ac:dyDescent="0.25">
      <c r="BQ144"/>
      <c r="BR144"/>
      <c r="BS144"/>
      <c r="BT144"/>
      <c r="BU144"/>
      <c r="BW144"/>
      <c r="BX144"/>
      <c r="BY144"/>
      <c r="BZ144"/>
    </row>
    <row r="145" spans="1:78" x14ac:dyDescent="0.25">
      <c r="BQ145"/>
      <c r="BR145"/>
      <c r="BS145"/>
      <c r="BT145"/>
      <c r="BU145"/>
      <c r="BW145"/>
      <c r="BX145"/>
      <c r="BY145"/>
      <c r="BZ145"/>
    </row>
    <row r="146" spans="1:78" x14ac:dyDescent="0.25">
      <c r="BQ146"/>
      <c r="BR146"/>
      <c r="BS146"/>
      <c r="BT146"/>
      <c r="BU146"/>
      <c r="BW146"/>
      <c r="BX146"/>
      <c r="BY146"/>
      <c r="BZ146"/>
    </row>
    <row r="147" spans="1:78" x14ac:dyDescent="0.25">
      <c r="BQ147"/>
      <c r="BR147"/>
      <c r="BS147"/>
      <c r="BT147"/>
      <c r="BU147"/>
      <c r="BW147"/>
      <c r="BX147"/>
      <c r="BY147"/>
      <c r="BZ147"/>
    </row>
    <row r="148" spans="1:78" x14ac:dyDescent="0.25">
      <c r="BQ148"/>
      <c r="BR148"/>
      <c r="BS148"/>
      <c r="BT148"/>
      <c r="BU148"/>
      <c r="BW148"/>
      <c r="BX148"/>
      <c r="BY148"/>
      <c r="BZ148"/>
    </row>
    <row r="149" spans="1:78" x14ac:dyDescent="0.25">
      <c r="BQ149"/>
      <c r="BR149"/>
      <c r="BS149"/>
      <c r="BT149"/>
      <c r="BU149"/>
      <c r="BW149"/>
      <c r="BX149"/>
      <c r="BY149"/>
      <c r="BZ149"/>
    </row>
    <row r="150" spans="1:78" x14ac:dyDescent="0.25">
      <c r="A150" s="249">
        <f>SUM(C10:C35,C38:J40,C42:J46,C50:C58,C64:D69,C74:C81,B86:B87,B95:B109,B90:C90,B115:C119)</f>
        <v>82</v>
      </c>
      <c r="B150" s="249">
        <f>SUM(BZ10:CG109)</f>
        <v>0</v>
      </c>
      <c r="BQ150"/>
      <c r="BR150"/>
      <c r="BS150"/>
      <c r="BT150"/>
      <c r="BU150"/>
      <c r="BW150"/>
      <c r="BX150"/>
      <c r="BY150"/>
      <c r="BZ150"/>
    </row>
    <row r="151" spans="1:78" x14ac:dyDescent="0.25">
      <c r="BQ151"/>
      <c r="BR151"/>
      <c r="BS151"/>
      <c r="BT151"/>
      <c r="BU151"/>
      <c r="BW151"/>
      <c r="BX151"/>
      <c r="BY151"/>
      <c r="BZ151"/>
    </row>
    <row r="152" spans="1:78" x14ac:dyDescent="0.25">
      <c r="BQ152"/>
      <c r="BR152"/>
      <c r="BS152"/>
      <c r="BT152"/>
      <c r="BU152"/>
      <c r="BW152"/>
      <c r="BX152"/>
      <c r="BY152"/>
      <c r="BZ152"/>
    </row>
    <row r="153" spans="1:78" x14ac:dyDescent="0.25">
      <c r="BQ153"/>
      <c r="BR153"/>
      <c r="BS153"/>
      <c r="BT153"/>
      <c r="BU153"/>
      <c r="BW153"/>
      <c r="BX153"/>
      <c r="BY153"/>
      <c r="BZ153"/>
    </row>
    <row r="154" spans="1:78" x14ac:dyDescent="0.25">
      <c r="BQ154"/>
      <c r="BR154"/>
      <c r="BS154"/>
      <c r="BT154"/>
      <c r="BU154"/>
      <c r="BW154"/>
      <c r="BX154"/>
      <c r="BY154"/>
      <c r="BZ154"/>
    </row>
    <row r="155" spans="1:78" x14ac:dyDescent="0.25">
      <c r="BQ155"/>
      <c r="BR155"/>
      <c r="BS155"/>
      <c r="BT155"/>
      <c r="BU155"/>
      <c r="BW155"/>
      <c r="BX155"/>
      <c r="BY155"/>
      <c r="BZ155"/>
    </row>
    <row r="156" spans="1:78" x14ac:dyDescent="0.25">
      <c r="BQ156"/>
      <c r="BR156"/>
      <c r="BS156"/>
      <c r="BT156"/>
      <c r="BU156"/>
      <c r="BW156"/>
      <c r="BX156"/>
      <c r="BY156"/>
      <c r="BZ156"/>
    </row>
    <row r="157" spans="1:78" x14ac:dyDescent="0.25">
      <c r="BQ157"/>
      <c r="BR157"/>
      <c r="BS157"/>
      <c r="BT157"/>
      <c r="BU157"/>
      <c r="BW157"/>
      <c r="BX157"/>
      <c r="BY157"/>
      <c r="BZ157"/>
    </row>
    <row r="158" spans="1:78" x14ac:dyDescent="0.25">
      <c r="BQ158"/>
      <c r="BR158"/>
      <c r="BS158"/>
      <c r="BT158"/>
      <c r="BU158"/>
      <c r="BW158"/>
      <c r="BX158"/>
      <c r="BY158"/>
      <c r="BZ158"/>
    </row>
    <row r="159" spans="1:78" x14ac:dyDescent="0.25">
      <c r="BQ159"/>
      <c r="BR159"/>
      <c r="BS159"/>
      <c r="BT159"/>
      <c r="BU159"/>
      <c r="BW159"/>
      <c r="BX159"/>
      <c r="BY159"/>
      <c r="BZ159"/>
    </row>
    <row r="160" spans="1:78" x14ac:dyDescent="0.25">
      <c r="BQ160"/>
      <c r="BR160"/>
      <c r="BS160"/>
      <c r="BT160"/>
      <c r="BU160"/>
      <c r="BW160"/>
      <c r="BX160"/>
      <c r="BY160"/>
      <c r="BZ160"/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</sheetData>
  <mergeCells count="86">
    <mergeCell ref="R113:S113"/>
    <mergeCell ref="A92:A94"/>
    <mergeCell ref="B92:B94"/>
    <mergeCell ref="C92:S92"/>
    <mergeCell ref="T92:U93"/>
    <mergeCell ref="C93:S93"/>
    <mergeCell ref="A112:A114"/>
    <mergeCell ref="B112:B114"/>
    <mergeCell ref="C112:E113"/>
    <mergeCell ref="F112:S112"/>
    <mergeCell ref="F113:G113"/>
    <mergeCell ref="H113:I113"/>
    <mergeCell ref="J113:K113"/>
    <mergeCell ref="L113:M113"/>
    <mergeCell ref="N113:O113"/>
    <mergeCell ref="P113:Q113"/>
    <mergeCell ref="C84:G84"/>
    <mergeCell ref="G72:G73"/>
    <mergeCell ref="A74:B74"/>
    <mergeCell ref="A75:B75"/>
    <mergeCell ref="A76:B76"/>
    <mergeCell ref="A77:B77"/>
    <mergeCell ref="A78:B78"/>
    <mergeCell ref="A71:B73"/>
    <mergeCell ref="C71:G71"/>
    <mergeCell ref="A79:B79"/>
    <mergeCell ref="A80:B80"/>
    <mergeCell ref="A81:B81"/>
    <mergeCell ref="A84:A85"/>
    <mergeCell ref="B84:B85"/>
    <mergeCell ref="T62:T63"/>
    <mergeCell ref="U62:U63"/>
    <mergeCell ref="A64:B64"/>
    <mergeCell ref="A65:B65"/>
    <mergeCell ref="A66:A69"/>
    <mergeCell ref="Q62:Q63"/>
    <mergeCell ref="R62:R63"/>
    <mergeCell ref="S62:S63"/>
    <mergeCell ref="H71:I72"/>
    <mergeCell ref="C72:C73"/>
    <mergeCell ref="D72:F72"/>
    <mergeCell ref="A59:B59"/>
    <mergeCell ref="A62:B63"/>
    <mergeCell ref="C62:P62"/>
    <mergeCell ref="A58:B58"/>
    <mergeCell ref="A38:A40"/>
    <mergeCell ref="A41:B41"/>
    <mergeCell ref="A42:A46"/>
    <mergeCell ref="A47:B47"/>
    <mergeCell ref="A49:B49"/>
    <mergeCell ref="A50:B50"/>
    <mergeCell ref="A51:B51"/>
    <mergeCell ref="A52:B52"/>
    <mergeCell ref="A53:B53"/>
    <mergeCell ref="A54:A56"/>
    <mergeCell ref="A57:B57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N36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13:B13"/>
    <mergeCell ref="A6:P6"/>
    <mergeCell ref="A9:B9"/>
    <mergeCell ref="A10:B10"/>
    <mergeCell ref="A11:B11"/>
    <mergeCell ref="A12:B12"/>
  </mergeCells>
  <dataValidations count="5">
    <dataValidation type="whole" allowBlank="1" showInputMessage="1" showErrorMessage="1" sqref="D10:S35" xr:uid="{00000000-0002-0000-0700-000000000000}">
      <formula1>0</formula1>
      <formula2>9.99999999999999E+34</formula2>
    </dataValidation>
    <dataValidation type="whole" allowBlank="1" showInputMessage="1" showErrorMessage="1" sqref="C42:N46" xr:uid="{00000000-0002-0000-0700-000001000000}">
      <formula1>0</formula1>
      <formula2>9.99999999999999E+30</formula2>
    </dataValidation>
    <dataValidation type="whole" allowBlank="1" showInputMessage="1" showErrorMessage="1" sqref="D50:M58" xr:uid="{00000000-0002-0000-0700-000002000000}">
      <formula1>0</formula1>
      <formula2>9.99999999999999E+36</formula2>
    </dataValidation>
    <dataValidation type="whole" operator="greaterThanOrEqual" allowBlank="1" showInputMessage="1" showErrorMessage="1" sqref="D74:I81 C86:G87 B90:C90 C95:U109 F115:S118 C64:C69 C47:N47 C38:N41 E64:U69 B115:B119 C119" xr:uid="{00000000-0002-0000-0700-000003000000}">
      <formula1>0</formula1>
    </dataValidation>
    <dataValidation type="whole" operator="equal" allowBlank="1" showInputMessage="1" showErrorMessage="1" sqref="D119:S119" xr:uid="{00000000-0002-0000-0700-000004000000}">
      <formula1>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H354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40.42578125" customWidth="1"/>
    <col min="2" max="2" width="32.7109375" customWidth="1"/>
    <col min="3" max="3" width="18.28515625" customWidth="1"/>
    <col min="4" max="9" width="16" customWidth="1"/>
    <col min="10" max="10" width="16.7109375" customWidth="1"/>
    <col min="11" max="11" width="15.28515625" customWidth="1"/>
    <col min="12" max="12" width="14.5703125" customWidth="1"/>
    <col min="13" max="13" width="15.140625" customWidth="1"/>
    <col min="14" max="19" width="14.7109375" customWidth="1"/>
    <col min="67" max="68" width="11.42578125" hidden="1" customWidth="1"/>
    <col min="69" max="73" width="10.7109375" style="250" hidden="1" customWidth="1"/>
    <col min="74" max="74" width="10.7109375" hidden="1" customWidth="1"/>
    <col min="75" max="78" width="10.7109375" style="251" hidden="1" customWidth="1"/>
    <col min="79" max="85" width="10.7109375" hidden="1" customWidth="1"/>
    <col min="86" max="86" width="11.42578125" hidden="1" customWidth="1"/>
    <col min="87" max="95" width="0" hidden="1" customWidth="1"/>
  </cols>
  <sheetData>
    <row r="1" spans="1:85" x14ac:dyDescent="0.25">
      <c r="A1" s="1" t="s">
        <v>0</v>
      </c>
      <c r="BQ1"/>
      <c r="BR1"/>
      <c r="BS1"/>
      <c r="BT1"/>
      <c r="BU1"/>
      <c r="BW1"/>
      <c r="BX1"/>
      <c r="BY1"/>
      <c r="BZ1"/>
    </row>
    <row r="2" spans="1:85" x14ac:dyDescent="0.25">
      <c r="A2" s="1" t="str">
        <f>CONCATENATE("COMUNA: ",[9]NOMBRE!B2, " (",[9]NOMBRE!C2,[9]NOMBRE!D2,[9]NOMBRE!E2,[9]NOMBRE!F2,[9]NOMBRE!G2,")")</f>
        <v>COMUNA: LINARES (07401)</v>
      </c>
      <c r="BQ2"/>
      <c r="BR2"/>
      <c r="BS2"/>
      <c r="BT2"/>
      <c r="BU2"/>
      <c r="BW2"/>
      <c r="BX2"/>
      <c r="BY2"/>
      <c r="BZ2"/>
    </row>
    <row r="3" spans="1:85" x14ac:dyDescent="0.25">
      <c r="A3" s="1" t="str">
        <f>CONCATENATE("ESTABLECIMIENTO/ESTRATEGIA: ", [9]NOMBRE!B3, " (",[9]NOMBRE!C3,[9]NOMBRE!D3,[9]NOMBRE!E3,[9]NOMBRE!F3,[9]NOMBRE!G3,[9]NOMBRE!H3,")")</f>
        <v>ESTABLECIMIENTO/ESTRATEGIA: HOSPITAL PRESIDENTE CARLOS IBAÑEZ DEL CAMPO (116108)</v>
      </c>
      <c r="BQ3"/>
      <c r="BR3"/>
      <c r="BS3"/>
      <c r="BT3"/>
      <c r="BU3"/>
      <c r="BW3"/>
      <c r="BX3"/>
      <c r="BY3"/>
      <c r="BZ3"/>
    </row>
    <row r="4" spans="1:85" x14ac:dyDescent="0.25">
      <c r="A4" s="1" t="str">
        <f>CONCATENATE("MES: ",[9]NOMBRE!B6, " (",[9]NOMBRE!C6,[9]NOMBRE!D6,")")</f>
        <v>MES: AGOSTO (08)</v>
      </c>
      <c r="BQ4"/>
      <c r="BR4"/>
      <c r="BS4"/>
      <c r="BT4"/>
      <c r="BU4"/>
      <c r="BW4"/>
      <c r="BX4"/>
      <c r="BY4"/>
      <c r="BZ4"/>
    </row>
    <row r="5" spans="1:85" x14ac:dyDescent="0.25">
      <c r="A5" s="1" t="str">
        <f>CONCATENATE("AÑO: ",[9]NOMBRE!B7)</f>
        <v>AÑO: 2025</v>
      </c>
      <c r="BQ5"/>
      <c r="BR5"/>
      <c r="BS5"/>
      <c r="BT5"/>
      <c r="BU5"/>
      <c r="BW5"/>
      <c r="BX5"/>
      <c r="BY5"/>
      <c r="BZ5"/>
    </row>
    <row r="6" spans="1:85" x14ac:dyDescent="0.25">
      <c r="A6" s="262" t="s">
        <v>1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BQ6"/>
      <c r="BR6"/>
      <c r="BS6"/>
      <c r="BT6"/>
      <c r="BU6"/>
      <c r="BW6"/>
      <c r="BX6"/>
      <c r="BY6"/>
      <c r="BZ6"/>
    </row>
    <row r="7" spans="1:85" x14ac:dyDescent="0.25">
      <c r="S7" s="2"/>
      <c r="T7" s="2"/>
      <c r="BQ7"/>
      <c r="BR7"/>
      <c r="BS7"/>
      <c r="BT7"/>
      <c r="BU7"/>
      <c r="BW7"/>
      <c r="BX7"/>
      <c r="BY7"/>
      <c r="BZ7"/>
    </row>
    <row r="8" spans="1:85" s="5" customFormat="1" ht="11.25" x14ac:dyDescent="0.15">
      <c r="A8" s="3" t="s">
        <v>2</v>
      </c>
      <c r="B8" s="4"/>
      <c r="C8" s="4"/>
      <c r="D8" s="4"/>
      <c r="E8" s="4"/>
      <c r="F8" s="4"/>
      <c r="G8" s="3"/>
      <c r="H8" s="4"/>
      <c r="I8" s="4"/>
      <c r="J8" s="4"/>
      <c r="K8" s="4"/>
      <c r="L8" s="4"/>
      <c r="M8" s="4"/>
      <c r="N8" s="4"/>
      <c r="O8" s="4"/>
      <c r="P8" s="4"/>
      <c r="S8" s="2"/>
      <c r="T8" s="2"/>
    </row>
    <row r="9" spans="1:85" s="15" customFormat="1" ht="42" x14ac:dyDescent="0.15">
      <c r="A9" s="263" t="s">
        <v>3</v>
      </c>
      <c r="B9" s="264"/>
      <c r="C9" s="6" t="s">
        <v>4</v>
      </c>
      <c r="D9" s="7" t="s">
        <v>5</v>
      </c>
      <c r="E9" s="8" t="s">
        <v>6</v>
      </c>
      <c r="F9" s="8" t="s">
        <v>7</v>
      </c>
      <c r="G9" s="9" t="s">
        <v>8</v>
      </c>
      <c r="H9" s="10" t="s">
        <v>9</v>
      </c>
      <c r="I9" s="10" t="s">
        <v>10</v>
      </c>
      <c r="J9" s="11" t="s">
        <v>11</v>
      </c>
      <c r="K9" s="9" t="s">
        <v>12</v>
      </c>
      <c r="L9" s="12" t="s">
        <v>13</v>
      </c>
      <c r="M9" s="13" t="s">
        <v>14</v>
      </c>
      <c r="N9" s="8" t="s">
        <v>15</v>
      </c>
      <c r="O9" s="8" t="s">
        <v>16</v>
      </c>
      <c r="P9" s="8" t="s">
        <v>17</v>
      </c>
      <c r="Q9" s="8" t="s">
        <v>18</v>
      </c>
      <c r="R9" s="8" t="s">
        <v>19</v>
      </c>
      <c r="S9" s="14" t="s">
        <v>20</v>
      </c>
      <c r="T9" s="2"/>
      <c r="U9" s="2"/>
    </row>
    <row r="10" spans="1:85" s="15" customFormat="1" ht="10.5" x14ac:dyDescent="0.15">
      <c r="A10" s="265" t="s">
        <v>21</v>
      </c>
      <c r="B10" s="266"/>
      <c r="C10" s="16">
        <f>SUM(D10:G10)</f>
        <v>0</v>
      </c>
      <c r="D10" s="17"/>
      <c r="E10" s="17"/>
      <c r="F10" s="17"/>
      <c r="G10" s="17"/>
      <c r="H10" s="18"/>
      <c r="I10" s="18"/>
      <c r="J10" s="17"/>
      <c r="K10" s="17"/>
      <c r="L10" s="17"/>
      <c r="M10" s="19"/>
      <c r="N10" s="20"/>
      <c r="O10" s="20"/>
      <c r="P10" s="20"/>
      <c r="Q10" s="21"/>
      <c r="R10" s="20"/>
      <c r="S10" s="22"/>
      <c r="T10" s="15" t="str">
        <f>BQ10&amp;BS10&amp;BT10&amp;BU10&amp;BW10&amp;BX10</f>
        <v/>
      </c>
      <c r="BQ10" s="23" t="str">
        <f>IF((J10+K10+L10)&lt;&gt;C10," * La suma del N° de Primera visita + Segunda visita + Tercera o más visitas de seguimiento debe ser igual al Total.","")</f>
        <v/>
      </c>
      <c r="BR10" s="24"/>
      <c r="BS10" s="23" t="str">
        <f>IF(AND(C10&gt;0,N10="")," * No olvide digitar la variable Pueblos Originarios. Digite Cero si no tiene..",IF(N10&gt;C10," * La variable Pueblos Originarios no puede ser mayor al Total.",""))</f>
        <v/>
      </c>
      <c r="BT10" s="23" t="str">
        <f>IF(AND(C10&gt;0,O10="")," * No olvide digitar la variable Migrantes. Digite Cero si no tiene.",IF(O10&gt;C10," * La variable Migrantes no puede ser mayor al Total.",""))</f>
        <v/>
      </c>
      <c r="BU10" s="23" t="str">
        <f>IF(AND($C10&gt;0,P10="")," * No olvide digitar la variable Espacio Amigable/Adolescente. Digite Cero si no tiene.",IF(P10&gt;$C10," * La variable Espacio Amigable/Adolescente no puede ser mayor al Total.",""))</f>
        <v/>
      </c>
      <c r="BV10" s="24"/>
      <c r="BW10" s="23" t="str">
        <f>IF(AND($C10&gt;0,R10="")," * No olvide digitar la variable Niños, Niñas, Adolescentes y Jóvenes SENAME. Digite Cero si no tiene.",IF(R10&gt;$C10," * La variable Niños, Niñas, Adolescentes y Jóvenes SENAME no puede ser mayor al Total.",""))</f>
        <v/>
      </c>
      <c r="BX10" s="23" t="str">
        <f>IF(AND($C10&gt;0,S10="")," * No olvide digitar la variable Niños, niñas, Adolescentes y Jóvenes Mejor Niñez. Digite Cero si no tiene.",IF(S10&gt;$C10," * La variable Niños, niñas, Adolescentes y Jóvenes Mejor Niñez no puede ser mayor al Total.",""))</f>
        <v/>
      </c>
      <c r="BZ10" s="25">
        <f t="shared" ref="BZ10:BZ35" si="0">IF((J10+K10+L10)&lt;&gt;C10,1,0)</f>
        <v>0</v>
      </c>
      <c r="CA10" s="26"/>
      <c r="CB10" s="25">
        <f>IF(AND(C10&gt;0,N10=""),1,IF(N10&gt;C10,1,0))</f>
        <v>0</v>
      </c>
      <c r="CC10" s="25">
        <f>IF(AND(C10&gt;0,O10=""),1,IF(O10&gt;C10,1,0))</f>
        <v>0</v>
      </c>
      <c r="CD10" s="25">
        <f>IF(AND($C10&gt;0,P10=""),1,IF(P10&gt;$C10,1,0))</f>
        <v>0</v>
      </c>
      <c r="CE10" s="26"/>
      <c r="CF10" s="25">
        <f>IF(AND($C10&gt;0,R10=""),1,IF(R10&gt;$C10,1,0))</f>
        <v>0</v>
      </c>
      <c r="CG10" s="25">
        <f>IF(AND($C10&gt;0,S10=""),1,IF(S10&gt;$C10,1,0))</f>
        <v>0</v>
      </c>
    </row>
    <row r="11" spans="1:85" s="15" customFormat="1" ht="10.5" x14ac:dyDescent="0.15">
      <c r="A11" s="260" t="s">
        <v>22</v>
      </c>
      <c r="B11" s="261"/>
      <c r="C11" s="16">
        <f>SUM(D11:G11)</f>
        <v>0</v>
      </c>
      <c r="D11" s="17"/>
      <c r="E11" s="17"/>
      <c r="F11" s="17"/>
      <c r="G11" s="17"/>
      <c r="H11" s="18"/>
      <c r="I11" s="18"/>
      <c r="J11" s="17"/>
      <c r="K11" s="17"/>
      <c r="L11" s="17"/>
      <c r="M11" s="27"/>
      <c r="N11" s="20"/>
      <c r="O11" s="20"/>
      <c r="P11" s="20"/>
      <c r="Q11" s="28"/>
      <c r="R11" s="20"/>
      <c r="S11" s="22"/>
      <c r="T11" s="15" t="str">
        <f t="shared" ref="T11:T22" si="1">BQ11&amp;BS11&amp;BT11&amp;BU11&amp;BW11&amp;BX11</f>
        <v/>
      </c>
      <c r="BQ11" s="23" t="str">
        <f t="shared" ref="BQ11:BQ35" si="2">IF((J11+K11+L11)&lt;&gt;C11," * La suma del N° de Primera visita + Segunda visita + Tercera o más visitas de seguimiento debe coincidir con el Total.","")</f>
        <v/>
      </c>
      <c r="BR11" s="24"/>
      <c r="BS11" s="23" t="str">
        <f t="shared" ref="BS11:BS35" si="3">IF(AND(C11&gt;0,N11="")," * No olvide digitar la variable Pueblos Originarios. Digite Cero si no tiene..",IF(N11&gt;C11," * La variable Pueblos Originarios no puede ser mayor al Total.",""))</f>
        <v/>
      </c>
      <c r="BT11" s="23" t="str">
        <f t="shared" ref="BT11:BT35" si="4">IF(AND(C11&gt;0,O11="")," * No olvide digitar la variable Migrantes. Digite Cero si no tiene.",IF(O11&gt;C11," * La variable Migrantes no puede ser mayor al Total.",""))</f>
        <v/>
      </c>
      <c r="BU11" s="23" t="str">
        <f t="shared" ref="BU11:BU35" si="5">IF(AND($C11&gt;0,P11="")," * No olvide digitar la variable Espacio Amigable/Adolescente. Digite Cero si no tiene.",IF(P11&gt;$C11," * La variable Espacio Amigable/Adolescente no puede ser mayor al Total.",""))</f>
        <v/>
      </c>
      <c r="BV11" s="24"/>
      <c r="BW11" s="23" t="str">
        <f t="shared" ref="BW11:BW35" si="6">IF(AND($C11&gt;0,R11="")," * No olvide digitar la variable Niños, Niñas, Adolescentes y Jóvenes SENAME. Digite Cero si no tiene.",IF(R11&gt;$C11," * La variable Niños, Niñas, Adolescentes y Jóvenes SENAME no puede ser mayor al Total.",""))</f>
        <v/>
      </c>
      <c r="BX11" s="23" t="str">
        <f t="shared" ref="BX11:BX35" si="7">IF(AND($C11&gt;0,S11="")," * No olvide digitar la variable Niños, niñas, Adolescentes y Jóvenes Mejor Niñez. Digite Cero si no tiene.",IF(S11&gt;$C11," * La variable Niños, niñas, Adolescentes y Jóvenes Mejor Niñez no puede ser mayor al Total.",""))</f>
        <v/>
      </c>
      <c r="BZ11" s="25">
        <f t="shared" si="0"/>
        <v>0</v>
      </c>
      <c r="CA11" s="26"/>
      <c r="CB11" s="25">
        <f t="shared" ref="CB11:CB35" si="8">IF(AND(C11&gt;0,N11=""),1,IF(N11&gt;C11,1,0))</f>
        <v>0</v>
      </c>
      <c r="CC11" s="25">
        <f t="shared" ref="CC11:CC35" si="9">IF(AND(C11&gt;0,O11=""),1,IF(O11&gt;C11,1,0))</f>
        <v>0</v>
      </c>
      <c r="CD11" s="25">
        <f t="shared" ref="CD11:CE35" si="10">IF(AND($C11&gt;0,P11=""),1,IF(P11&gt;$C11,1,0))</f>
        <v>0</v>
      </c>
      <c r="CE11" s="26"/>
      <c r="CF11" s="25">
        <f t="shared" ref="CF11:CG35" si="11">IF(AND($C11&gt;0,R11=""),1,IF(R11&gt;$C11,1,0))</f>
        <v>0</v>
      </c>
      <c r="CG11" s="25">
        <f t="shared" si="11"/>
        <v>0</v>
      </c>
    </row>
    <row r="12" spans="1:85" s="15" customFormat="1" ht="10.5" x14ac:dyDescent="0.15">
      <c r="A12" s="260" t="s">
        <v>23</v>
      </c>
      <c r="B12" s="261"/>
      <c r="C12" s="16">
        <f t="shared" ref="C12:C30" si="12">SUM(D12:G12)</f>
        <v>0</v>
      </c>
      <c r="D12" s="17"/>
      <c r="E12" s="17"/>
      <c r="F12" s="17"/>
      <c r="G12" s="17"/>
      <c r="H12" s="18"/>
      <c r="I12" s="18"/>
      <c r="J12" s="17"/>
      <c r="K12" s="17"/>
      <c r="L12" s="17"/>
      <c r="M12" s="27"/>
      <c r="N12" s="20"/>
      <c r="O12" s="20"/>
      <c r="P12" s="20"/>
      <c r="Q12" s="28"/>
      <c r="R12" s="20"/>
      <c r="S12" s="22"/>
      <c r="T12" s="15" t="str">
        <f t="shared" si="1"/>
        <v/>
      </c>
      <c r="BQ12" s="23" t="str">
        <f t="shared" si="2"/>
        <v/>
      </c>
      <c r="BR12" s="24"/>
      <c r="BS12" s="23" t="str">
        <f t="shared" si="3"/>
        <v/>
      </c>
      <c r="BT12" s="23" t="str">
        <f t="shared" si="4"/>
        <v/>
      </c>
      <c r="BU12" s="23" t="str">
        <f t="shared" si="5"/>
        <v/>
      </c>
      <c r="BV12" s="24"/>
      <c r="BW12" s="23" t="str">
        <f t="shared" si="6"/>
        <v/>
      </c>
      <c r="BX12" s="23" t="str">
        <f t="shared" si="7"/>
        <v/>
      </c>
      <c r="BZ12" s="25">
        <f t="shared" si="0"/>
        <v>0</v>
      </c>
      <c r="CA12" s="26"/>
      <c r="CB12" s="25">
        <f t="shared" si="8"/>
        <v>0</v>
      </c>
      <c r="CC12" s="25">
        <f t="shared" si="9"/>
        <v>0</v>
      </c>
      <c r="CD12" s="25">
        <f t="shared" si="10"/>
        <v>0</v>
      </c>
      <c r="CE12" s="26"/>
      <c r="CF12" s="25">
        <f t="shared" si="11"/>
        <v>0</v>
      </c>
      <c r="CG12" s="25">
        <f t="shared" si="11"/>
        <v>0</v>
      </c>
    </row>
    <row r="13" spans="1:85" s="15" customFormat="1" ht="10.5" x14ac:dyDescent="0.15">
      <c r="A13" s="260" t="s">
        <v>24</v>
      </c>
      <c r="B13" s="261"/>
      <c r="C13" s="16">
        <f>SUM(D13:G13)</f>
        <v>0</v>
      </c>
      <c r="D13" s="17"/>
      <c r="E13" s="17"/>
      <c r="F13" s="17"/>
      <c r="G13" s="17"/>
      <c r="H13" s="18"/>
      <c r="I13" s="18"/>
      <c r="J13" s="17"/>
      <c r="K13" s="17"/>
      <c r="L13" s="17"/>
      <c r="M13" s="27"/>
      <c r="N13" s="20"/>
      <c r="O13" s="20"/>
      <c r="P13" s="20"/>
      <c r="Q13" s="28"/>
      <c r="R13" s="20"/>
      <c r="S13" s="22"/>
      <c r="T13" s="15" t="str">
        <f t="shared" si="1"/>
        <v/>
      </c>
      <c r="BQ13" s="23" t="str">
        <f t="shared" si="2"/>
        <v/>
      </c>
      <c r="BR13" s="24"/>
      <c r="BS13" s="23" t="str">
        <f t="shared" si="3"/>
        <v/>
      </c>
      <c r="BT13" s="23" t="str">
        <f t="shared" si="4"/>
        <v/>
      </c>
      <c r="BU13" s="23" t="str">
        <f t="shared" si="5"/>
        <v/>
      </c>
      <c r="BV13" s="24"/>
      <c r="BW13" s="23" t="str">
        <f t="shared" si="6"/>
        <v/>
      </c>
      <c r="BX13" s="23" t="str">
        <f t="shared" si="7"/>
        <v/>
      </c>
      <c r="BZ13" s="25">
        <f t="shared" si="0"/>
        <v>0</v>
      </c>
      <c r="CA13" s="26"/>
      <c r="CB13" s="25">
        <f t="shared" si="8"/>
        <v>0</v>
      </c>
      <c r="CC13" s="25">
        <f t="shared" si="9"/>
        <v>0</v>
      </c>
      <c r="CD13" s="25">
        <f t="shared" si="10"/>
        <v>0</v>
      </c>
      <c r="CE13" s="26"/>
      <c r="CF13" s="25">
        <f t="shared" si="11"/>
        <v>0</v>
      </c>
      <c r="CG13" s="25">
        <f t="shared" si="11"/>
        <v>0</v>
      </c>
    </row>
    <row r="14" spans="1:85" s="15" customFormat="1" ht="10.5" customHeight="1" x14ac:dyDescent="0.15">
      <c r="A14" s="260" t="s">
        <v>25</v>
      </c>
      <c r="B14" s="261"/>
      <c r="C14" s="16">
        <f t="shared" si="12"/>
        <v>0</v>
      </c>
      <c r="D14" s="17"/>
      <c r="E14" s="17"/>
      <c r="F14" s="17"/>
      <c r="G14" s="17"/>
      <c r="H14" s="18"/>
      <c r="I14" s="18"/>
      <c r="J14" s="17"/>
      <c r="K14" s="17"/>
      <c r="L14" s="17"/>
      <c r="M14" s="27"/>
      <c r="N14" s="20"/>
      <c r="O14" s="20"/>
      <c r="P14" s="20"/>
      <c r="Q14" s="28"/>
      <c r="R14" s="20"/>
      <c r="S14" s="22"/>
      <c r="T14" s="15" t="str">
        <f t="shared" si="1"/>
        <v/>
      </c>
      <c r="BQ14" s="23" t="str">
        <f t="shared" si="2"/>
        <v/>
      </c>
      <c r="BR14" s="24"/>
      <c r="BS14" s="23" t="str">
        <f t="shared" si="3"/>
        <v/>
      </c>
      <c r="BT14" s="23" t="str">
        <f t="shared" si="4"/>
        <v/>
      </c>
      <c r="BU14" s="23" t="str">
        <f t="shared" si="5"/>
        <v/>
      </c>
      <c r="BV14" s="24"/>
      <c r="BW14" s="23" t="str">
        <f t="shared" si="6"/>
        <v/>
      </c>
      <c r="BX14" s="23" t="str">
        <f t="shared" si="7"/>
        <v/>
      </c>
      <c r="BZ14" s="25">
        <f t="shared" si="0"/>
        <v>0</v>
      </c>
      <c r="CA14" s="26"/>
      <c r="CB14" s="25">
        <f t="shared" si="8"/>
        <v>0</v>
      </c>
      <c r="CC14" s="25">
        <f t="shared" si="9"/>
        <v>0</v>
      </c>
      <c r="CD14" s="25">
        <f t="shared" si="10"/>
        <v>0</v>
      </c>
      <c r="CE14" s="26"/>
      <c r="CF14" s="25">
        <f t="shared" si="11"/>
        <v>0</v>
      </c>
      <c r="CG14" s="25">
        <f t="shared" si="11"/>
        <v>0</v>
      </c>
    </row>
    <row r="15" spans="1:85" s="15" customFormat="1" ht="10.5" customHeight="1" x14ac:dyDescent="0.15">
      <c r="A15" s="260" t="s">
        <v>26</v>
      </c>
      <c r="B15" s="261"/>
      <c r="C15" s="16">
        <f t="shared" si="12"/>
        <v>0</v>
      </c>
      <c r="D15" s="17"/>
      <c r="E15" s="17"/>
      <c r="F15" s="17"/>
      <c r="G15" s="17"/>
      <c r="H15" s="18"/>
      <c r="I15" s="18"/>
      <c r="J15" s="17"/>
      <c r="K15" s="17"/>
      <c r="L15" s="17"/>
      <c r="M15" s="27"/>
      <c r="N15" s="20"/>
      <c r="O15" s="20"/>
      <c r="P15" s="20"/>
      <c r="Q15" s="28"/>
      <c r="R15" s="20"/>
      <c r="S15" s="22"/>
      <c r="T15" s="15" t="str">
        <f t="shared" si="1"/>
        <v/>
      </c>
      <c r="BQ15" s="23" t="str">
        <f t="shared" si="2"/>
        <v/>
      </c>
      <c r="BR15" s="24"/>
      <c r="BS15" s="23" t="str">
        <f t="shared" si="3"/>
        <v/>
      </c>
      <c r="BT15" s="23" t="str">
        <f t="shared" si="4"/>
        <v/>
      </c>
      <c r="BU15" s="23" t="str">
        <f t="shared" si="5"/>
        <v/>
      </c>
      <c r="BV15" s="24"/>
      <c r="BW15" s="23" t="str">
        <f t="shared" si="6"/>
        <v/>
      </c>
      <c r="BX15" s="23" t="str">
        <f t="shared" si="7"/>
        <v/>
      </c>
      <c r="BZ15" s="25">
        <f t="shared" si="0"/>
        <v>0</v>
      </c>
      <c r="CA15" s="26"/>
      <c r="CB15" s="25">
        <f t="shared" si="8"/>
        <v>0</v>
      </c>
      <c r="CC15" s="25">
        <f t="shared" si="9"/>
        <v>0</v>
      </c>
      <c r="CD15" s="25">
        <f t="shared" si="10"/>
        <v>0</v>
      </c>
      <c r="CE15" s="26"/>
      <c r="CF15" s="25">
        <f t="shared" si="11"/>
        <v>0</v>
      </c>
      <c r="CG15" s="25">
        <f t="shared" si="11"/>
        <v>0</v>
      </c>
    </row>
    <row r="16" spans="1:85" s="15" customFormat="1" ht="10.5" customHeight="1" x14ac:dyDescent="0.15">
      <c r="A16" s="260" t="s">
        <v>27</v>
      </c>
      <c r="B16" s="261"/>
      <c r="C16" s="16">
        <f t="shared" si="12"/>
        <v>0</v>
      </c>
      <c r="D16" s="17"/>
      <c r="E16" s="17"/>
      <c r="F16" s="17"/>
      <c r="G16" s="17"/>
      <c r="H16" s="18"/>
      <c r="I16" s="18"/>
      <c r="J16" s="17"/>
      <c r="K16" s="17"/>
      <c r="L16" s="17"/>
      <c r="M16" s="27"/>
      <c r="N16" s="20"/>
      <c r="O16" s="20"/>
      <c r="P16" s="20"/>
      <c r="Q16" s="28"/>
      <c r="R16" s="20"/>
      <c r="S16" s="22"/>
      <c r="T16" s="15" t="str">
        <f t="shared" si="1"/>
        <v/>
      </c>
      <c r="BQ16" s="23" t="str">
        <f t="shared" si="2"/>
        <v/>
      </c>
      <c r="BR16" s="24"/>
      <c r="BS16" s="23" t="str">
        <f t="shared" si="3"/>
        <v/>
      </c>
      <c r="BT16" s="23" t="str">
        <f t="shared" si="4"/>
        <v/>
      </c>
      <c r="BU16" s="23" t="str">
        <f t="shared" si="5"/>
        <v/>
      </c>
      <c r="BV16" s="24"/>
      <c r="BW16" s="23" t="str">
        <f t="shared" si="6"/>
        <v/>
      </c>
      <c r="BX16" s="23" t="str">
        <f t="shared" si="7"/>
        <v/>
      </c>
      <c r="BZ16" s="25">
        <f t="shared" si="0"/>
        <v>0</v>
      </c>
      <c r="CA16" s="26"/>
      <c r="CB16" s="25">
        <f t="shared" si="8"/>
        <v>0</v>
      </c>
      <c r="CC16" s="25">
        <f t="shared" si="9"/>
        <v>0</v>
      </c>
      <c r="CD16" s="25">
        <f t="shared" si="10"/>
        <v>0</v>
      </c>
      <c r="CE16" s="26"/>
      <c r="CF16" s="25">
        <f t="shared" si="11"/>
        <v>0</v>
      </c>
      <c r="CG16" s="25">
        <f t="shared" si="11"/>
        <v>0</v>
      </c>
    </row>
    <row r="17" spans="1:85" s="15" customFormat="1" ht="10.5" x14ac:dyDescent="0.15">
      <c r="A17" s="260" t="s">
        <v>28</v>
      </c>
      <c r="B17" s="261"/>
      <c r="C17" s="16">
        <f t="shared" si="12"/>
        <v>0</v>
      </c>
      <c r="D17" s="17"/>
      <c r="E17" s="17"/>
      <c r="F17" s="17"/>
      <c r="G17" s="17"/>
      <c r="H17" s="18"/>
      <c r="I17" s="18"/>
      <c r="J17" s="17"/>
      <c r="K17" s="17"/>
      <c r="L17" s="17"/>
      <c r="M17" s="27"/>
      <c r="N17" s="20"/>
      <c r="O17" s="20"/>
      <c r="P17" s="20"/>
      <c r="Q17" s="28"/>
      <c r="R17" s="20"/>
      <c r="S17" s="22"/>
      <c r="T17" s="15" t="str">
        <f t="shared" si="1"/>
        <v/>
      </c>
      <c r="BQ17" s="23" t="str">
        <f t="shared" si="2"/>
        <v/>
      </c>
      <c r="BR17" s="24"/>
      <c r="BS17" s="23" t="str">
        <f t="shared" si="3"/>
        <v/>
      </c>
      <c r="BT17" s="23" t="str">
        <f t="shared" si="4"/>
        <v/>
      </c>
      <c r="BU17" s="23" t="str">
        <f t="shared" si="5"/>
        <v/>
      </c>
      <c r="BV17" s="24"/>
      <c r="BW17" s="23" t="str">
        <f t="shared" si="6"/>
        <v/>
      </c>
      <c r="BX17" s="23" t="str">
        <f t="shared" si="7"/>
        <v/>
      </c>
      <c r="BZ17" s="25">
        <f t="shared" si="0"/>
        <v>0</v>
      </c>
      <c r="CA17" s="26"/>
      <c r="CB17" s="25">
        <f t="shared" si="8"/>
        <v>0</v>
      </c>
      <c r="CC17" s="25">
        <f t="shared" si="9"/>
        <v>0</v>
      </c>
      <c r="CD17" s="25">
        <f t="shared" si="10"/>
        <v>0</v>
      </c>
      <c r="CE17" s="26"/>
      <c r="CF17" s="25">
        <f t="shared" si="11"/>
        <v>0</v>
      </c>
      <c r="CG17" s="25">
        <f t="shared" si="11"/>
        <v>0</v>
      </c>
    </row>
    <row r="18" spans="1:85" s="15" customFormat="1" ht="10.5" customHeight="1" x14ac:dyDescent="0.15">
      <c r="A18" s="260" t="s">
        <v>29</v>
      </c>
      <c r="B18" s="261"/>
      <c r="C18" s="16">
        <f t="shared" si="12"/>
        <v>0</v>
      </c>
      <c r="D18" s="17"/>
      <c r="E18" s="17"/>
      <c r="F18" s="17"/>
      <c r="G18" s="17"/>
      <c r="H18" s="18"/>
      <c r="I18" s="18"/>
      <c r="J18" s="17"/>
      <c r="K18" s="17"/>
      <c r="L18" s="17"/>
      <c r="M18" s="29"/>
      <c r="N18" s="20"/>
      <c r="O18" s="20"/>
      <c r="P18" s="20"/>
      <c r="Q18" s="28"/>
      <c r="R18" s="20"/>
      <c r="S18" s="22"/>
      <c r="T18" s="15" t="str">
        <f>BQ18&amp;BR18&amp;BS18&amp;BT18&amp;BU18&amp;BW18&amp;BX18</f>
        <v/>
      </c>
      <c r="BQ18" s="23" t="str">
        <f t="shared" si="2"/>
        <v/>
      </c>
      <c r="BR18" s="23" t="str">
        <f>IF(AND(C18&gt;0,M18="")," * No olvide digitar la variable Programa de Acompañamiento Psicosocial en APS. Si no tiene digite Cero.",IF(M18&gt;C18," * La variable Programa de Acompañamiento Psicosocial en APS no puede ser mayor al Total.",""))</f>
        <v/>
      </c>
      <c r="BS18" s="23" t="str">
        <f t="shared" si="3"/>
        <v/>
      </c>
      <c r="BT18" s="23" t="str">
        <f t="shared" si="4"/>
        <v/>
      </c>
      <c r="BU18" s="23" t="str">
        <f t="shared" si="5"/>
        <v/>
      </c>
      <c r="BV18" s="24"/>
      <c r="BW18" s="23" t="str">
        <f t="shared" si="6"/>
        <v/>
      </c>
      <c r="BX18" s="23" t="str">
        <f t="shared" si="7"/>
        <v/>
      </c>
      <c r="BZ18" s="25">
        <f t="shared" si="0"/>
        <v>0</v>
      </c>
      <c r="CA18" s="25">
        <f>IF(AND(C18&gt;0,M18=""),1,IF(M18&gt;C18,1,0))</f>
        <v>0</v>
      </c>
      <c r="CB18" s="25">
        <f t="shared" si="8"/>
        <v>0</v>
      </c>
      <c r="CC18" s="25">
        <f t="shared" si="9"/>
        <v>0</v>
      </c>
      <c r="CD18" s="25">
        <f t="shared" si="10"/>
        <v>0</v>
      </c>
      <c r="CE18" s="26"/>
      <c r="CF18" s="25">
        <f t="shared" si="11"/>
        <v>0</v>
      </c>
      <c r="CG18" s="25">
        <f t="shared" si="11"/>
        <v>0</v>
      </c>
    </row>
    <row r="19" spans="1:85" s="15" customFormat="1" ht="10.5" customHeight="1" x14ac:dyDescent="0.15">
      <c r="A19" s="260" t="s">
        <v>30</v>
      </c>
      <c r="B19" s="261"/>
      <c r="C19" s="16">
        <f t="shared" si="12"/>
        <v>0</v>
      </c>
      <c r="D19" s="17"/>
      <c r="E19" s="17"/>
      <c r="F19" s="17"/>
      <c r="G19" s="17"/>
      <c r="H19" s="18"/>
      <c r="I19" s="18"/>
      <c r="J19" s="17"/>
      <c r="K19" s="17"/>
      <c r="L19" s="17"/>
      <c r="M19" s="29"/>
      <c r="N19" s="20"/>
      <c r="O19" s="20"/>
      <c r="P19" s="20"/>
      <c r="Q19" s="28"/>
      <c r="R19" s="20"/>
      <c r="S19" s="22"/>
      <c r="T19" s="15" t="str">
        <f t="shared" ref="T19:T20" si="13">BQ19&amp;BR19&amp;BS19&amp;BT19&amp;BU19&amp;BW19&amp;BX19</f>
        <v/>
      </c>
      <c r="BQ19" s="23" t="str">
        <f t="shared" si="2"/>
        <v/>
      </c>
      <c r="BR19" s="23" t="str">
        <f>IF(AND(C19&gt;0,M19="")," * No olvide digitar la variable Programa de Acompañamiento Psicosocial en APS. Si no tiene digite Cero.",IF(M19&gt;C19," * La variable Programa de Acompañamiento Psicosocial en APS no puede ser mayor al Total.",""))</f>
        <v/>
      </c>
      <c r="BS19" s="23" t="str">
        <f t="shared" si="3"/>
        <v/>
      </c>
      <c r="BT19" s="23" t="str">
        <f t="shared" si="4"/>
        <v/>
      </c>
      <c r="BU19" s="23" t="str">
        <f t="shared" si="5"/>
        <v/>
      </c>
      <c r="BV19" s="24"/>
      <c r="BW19" s="23" t="str">
        <f t="shared" si="6"/>
        <v/>
      </c>
      <c r="BX19" s="23" t="str">
        <f t="shared" si="7"/>
        <v/>
      </c>
      <c r="BZ19" s="25">
        <f t="shared" si="0"/>
        <v>0</v>
      </c>
      <c r="CA19" s="25">
        <f>IF(AND(C19&gt;0,M19=""),1,IF(M19&gt;C19,1,0))</f>
        <v>0</v>
      </c>
      <c r="CB19" s="25">
        <f t="shared" si="8"/>
        <v>0</v>
      </c>
      <c r="CC19" s="25">
        <f t="shared" si="9"/>
        <v>0</v>
      </c>
      <c r="CD19" s="25">
        <f t="shared" si="10"/>
        <v>0</v>
      </c>
      <c r="CE19" s="26"/>
      <c r="CF19" s="25">
        <f t="shared" si="11"/>
        <v>0</v>
      </c>
      <c r="CG19" s="25">
        <f t="shared" si="11"/>
        <v>0</v>
      </c>
    </row>
    <row r="20" spans="1:85" s="15" customFormat="1" ht="10.5" customHeight="1" x14ac:dyDescent="0.15">
      <c r="A20" s="260" t="s">
        <v>31</v>
      </c>
      <c r="B20" s="261"/>
      <c r="C20" s="16">
        <f t="shared" si="12"/>
        <v>0</v>
      </c>
      <c r="D20" s="17"/>
      <c r="E20" s="17"/>
      <c r="F20" s="17"/>
      <c r="G20" s="17"/>
      <c r="H20" s="18"/>
      <c r="I20" s="18"/>
      <c r="J20" s="17"/>
      <c r="K20" s="17"/>
      <c r="L20" s="17"/>
      <c r="M20" s="29"/>
      <c r="N20" s="20"/>
      <c r="O20" s="20"/>
      <c r="P20" s="20"/>
      <c r="Q20" s="28"/>
      <c r="R20" s="20"/>
      <c r="S20" s="22"/>
      <c r="T20" s="15" t="str">
        <f t="shared" si="13"/>
        <v/>
      </c>
      <c r="BQ20" s="23" t="str">
        <f t="shared" si="2"/>
        <v/>
      </c>
      <c r="BR20" s="23" t="str">
        <f>IF(AND(C20&gt;0,M20="")," * No olvide digitar la variable Programa de Acompañamiento Psicosocial en APS. Si no tiene digite Cero.",IF(M20&gt;C20," * La variable Programa de Acompañamiento Psicosocial en APS no puede ser mayor al Total.",""))</f>
        <v/>
      </c>
      <c r="BS20" s="23" t="str">
        <f t="shared" si="3"/>
        <v/>
      </c>
      <c r="BT20" s="23" t="str">
        <f t="shared" si="4"/>
        <v/>
      </c>
      <c r="BU20" s="23" t="str">
        <f t="shared" si="5"/>
        <v/>
      </c>
      <c r="BV20" s="24"/>
      <c r="BW20" s="23" t="str">
        <f t="shared" si="6"/>
        <v/>
      </c>
      <c r="BX20" s="23" t="str">
        <f t="shared" si="7"/>
        <v/>
      </c>
      <c r="BZ20" s="25">
        <f t="shared" si="0"/>
        <v>0</v>
      </c>
      <c r="CA20" s="25">
        <f>IF(AND(C20&gt;0,M20=""),1,IF(M20&gt;C20,1,0))</f>
        <v>0</v>
      </c>
      <c r="CB20" s="25">
        <f t="shared" si="8"/>
        <v>0</v>
      </c>
      <c r="CC20" s="25">
        <f t="shared" si="9"/>
        <v>0</v>
      </c>
      <c r="CD20" s="25">
        <f t="shared" si="10"/>
        <v>0</v>
      </c>
      <c r="CE20" s="26"/>
      <c r="CF20" s="25">
        <f t="shared" si="11"/>
        <v>0</v>
      </c>
      <c r="CG20" s="25">
        <f t="shared" si="11"/>
        <v>0</v>
      </c>
    </row>
    <row r="21" spans="1:85" s="15" customFormat="1" ht="10.5" customHeight="1" x14ac:dyDescent="0.15">
      <c r="A21" s="260" t="s">
        <v>32</v>
      </c>
      <c r="B21" s="261"/>
      <c r="C21" s="16">
        <f t="shared" si="12"/>
        <v>0</v>
      </c>
      <c r="D21" s="17"/>
      <c r="E21" s="17"/>
      <c r="F21" s="17"/>
      <c r="G21" s="17"/>
      <c r="H21" s="18"/>
      <c r="I21" s="18"/>
      <c r="J21" s="17"/>
      <c r="K21" s="17"/>
      <c r="L21" s="17"/>
      <c r="M21" s="27"/>
      <c r="N21" s="20"/>
      <c r="O21" s="20"/>
      <c r="P21" s="20"/>
      <c r="Q21" s="28"/>
      <c r="R21" s="20"/>
      <c r="S21" s="22"/>
      <c r="T21" s="15" t="str">
        <f t="shared" si="1"/>
        <v/>
      </c>
      <c r="BQ21" s="23" t="str">
        <f t="shared" si="2"/>
        <v/>
      </c>
      <c r="BR21" s="24"/>
      <c r="BS21" s="23" t="str">
        <f t="shared" si="3"/>
        <v/>
      </c>
      <c r="BT21" s="23" t="str">
        <f t="shared" si="4"/>
        <v/>
      </c>
      <c r="BU21" s="23" t="str">
        <f t="shared" si="5"/>
        <v/>
      </c>
      <c r="BV21" s="24"/>
      <c r="BW21" s="23" t="str">
        <f t="shared" si="6"/>
        <v/>
      </c>
      <c r="BX21" s="23" t="str">
        <f t="shared" si="7"/>
        <v/>
      </c>
      <c r="BZ21" s="25">
        <f t="shared" si="0"/>
        <v>0</v>
      </c>
      <c r="CA21" s="26"/>
      <c r="CB21" s="25">
        <f t="shared" si="8"/>
        <v>0</v>
      </c>
      <c r="CC21" s="25">
        <f t="shared" si="9"/>
        <v>0</v>
      </c>
      <c r="CD21" s="25">
        <f t="shared" si="10"/>
        <v>0</v>
      </c>
      <c r="CE21" s="26"/>
      <c r="CF21" s="25">
        <f t="shared" si="11"/>
        <v>0</v>
      </c>
      <c r="CG21" s="25">
        <f t="shared" si="11"/>
        <v>0</v>
      </c>
    </row>
    <row r="22" spans="1:85" s="15" customFormat="1" ht="10.5" x14ac:dyDescent="0.15">
      <c r="A22" s="260" t="s">
        <v>33</v>
      </c>
      <c r="B22" s="261"/>
      <c r="C22" s="16">
        <f t="shared" si="12"/>
        <v>0</v>
      </c>
      <c r="D22" s="17"/>
      <c r="E22" s="17"/>
      <c r="F22" s="17"/>
      <c r="G22" s="17"/>
      <c r="H22" s="18"/>
      <c r="I22" s="18"/>
      <c r="J22" s="17"/>
      <c r="K22" s="17"/>
      <c r="L22" s="17"/>
      <c r="M22" s="27"/>
      <c r="N22" s="20"/>
      <c r="O22" s="20"/>
      <c r="P22" s="20"/>
      <c r="Q22" s="28"/>
      <c r="R22" s="20"/>
      <c r="S22" s="22"/>
      <c r="T22" s="15" t="str">
        <f t="shared" si="1"/>
        <v/>
      </c>
      <c r="BQ22" s="23" t="str">
        <f t="shared" si="2"/>
        <v/>
      </c>
      <c r="BR22" s="24"/>
      <c r="BS22" s="23" t="str">
        <f t="shared" si="3"/>
        <v/>
      </c>
      <c r="BT22" s="23" t="str">
        <f t="shared" si="4"/>
        <v/>
      </c>
      <c r="BU22" s="23" t="str">
        <f t="shared" si="5"/>
        <v/>
      </c>
      <c r="BV22" s="24"/>
      <c r="BW22" s="23" t="str">
        <f t="shared" si="6"/>
        <v/>
      </c>
      <c r="BX22" s="23" t="str">
        <f t="shared" si="7"/>
        <v/>
      </c>
      <c r="BZ22" s="25">
        <f t="shared" si="0"/>
        <v>0</v>
      </c>
      <c r="CA22" s="26"/>
      <c r="CB22" s="25">
        <f t="shared" si="8"/>
        <v>0</v>
      </c>
      <c r="CC22" s="25">
        <f t="shared" si="9"/>
        <v>0</v>
      </c>
      <c r="CD22" s="25">
        <f t="shared" si="10"/>
        <v>0</v>
      </c>
      <c r="CE22" s="26"/>
      <c r="CF22" s="25">
        <f t="shared" si="11"/>
        <v>0</v>
      </c>
      <c r="CG22" s="25">
        <f t="shared" si="11"/>
        <v>0</v>
      </c>
    </row>
    <row r="23" spans="1:85" s="15" customFormat="1" ht="10.5" x14ac:dyDescent="0.15">
      <c r="A23" s="260" t="s">
        <v>34</v>
      </c>
      <c r="B23" s="261"/>
      <c r="C23" s="16">
        <f>SUM(D23:G23)</f>
        <v>0</v>
      </c>
      <c r="D23" s="17"/>
      <c r="E23" s="17"/>
      <c r="F23" s="17"/>
      <c r="G23" s="17"/>
      <c r="H23" s="18"/>
      <c r="I23" s="18"/>
      <c r="J23" s="17"/>
      <c r="K23" s="17"/>
      <c r="L23" s="17"/>
      <c r="M23" s="29"/>
      <c r="N23" s="20"/>
      <c r="O23" s="20"/>
      <c r="P23" s="20"/>
      <c r="Q23" s="20"/>
      <c r="R23" s="20"/>
      <c r="S23" s="22"/>
      <c r="T23" s="15" t="str">
        <f>BQ23&amp;BR23&amp;BS23&amp;BT23&amp;BU23&amp;BV23&amp;BW23&amp;BX23</f>
        <v/>
      </c>
      <c r="BQ23" s="23" t="str">
        <f t="shared" si="2"/>
        <v/>
      </c>
      <c r="BR23" s="23" t="str">
        <f>IF(AND(C23&gt;0,M23="")," * No olvide digitar la variable Programa de Acompañamiento Psicosocial en APS. Si no tiene digite Cero.",IF(M23&gt;C23," * La variable Programa de Acompañamiento Psicosocial en APS no puede ser mayor al Total.",""))</f>
        <v/>
      </c>
      <c r="BS23" s="23" t="str">
        <f t="shared" si="3"/>
        <v/>
      </c>
      <c r="BT23" s="23" t="str">
        <f t="shared" si="4"/>
        <v/>
      </c>
      <c r="BU23" s="23" t="str">
        <f t="shared" si="5"/>
        <v/>
      </c>
      <c r="BV23" s="23" t="str">
        <f>IF(AND($C23&gt;0,Q23="")," * No olvide digitar la variable Gestante con 3 o más riesgos. Digite Cero si no tiene.",IF(Q23&gt;$C23," * La variable Gestante con 3 o más riesgos no puede ser mayor al Total.",""))</f>
        <v/>
      </c>
      <c r="BW23" s="23" t="str">
        <f t="shared" si="6"/>
        <v/>
      </c>
      <c r="BX23" s="23" t="str">
        <f t="shared" si="7"/>
        <v/>
      </c>
      <c r="BZ23" s="25">
        <f t="shared" si="0"/>
        <v>0</v>
      </c>
      <c r="CA23" s="25">
        <f>IF(AND(C23&gt;0,M23=""),1,IF(M23&gt;C23,1,0))</f>
        <v>0</v>
      </c>
      <c r="CB23" s="25">
        <f t="shared" si="8"/>
        <v>0</v>
      </c>
      <c r="CC23" s="25">
        <f t="shared" si="9"/>
        <v>0</v>
      </c>
      <c r="CD23" s="25">
        <f t="shared" si="10"/>
        <v>0</v>
      </c>
      <c r="CE23" s="25">
        <f>IF(AND($C23&gt;0,Q23=""),1,IF(Q23&gt;$C23,1,0))</f>
        <v>0</v>
      </c>
      <c r="CF23" s="25">
        <f t="shared" si="11"/>
        <v>0</v>
      </c>
      <c r="CG23" s="25">
        <f t="shared" si="11"/>
        <v>0</v>
      </c>
    </row>
    <row r="24" spans="1:85" s="15" customFormat="1" ht="10.5" customHeight="1" x14ac:dyDescent="0.15">
      <c r="A24" s="260" t="s">
        <v>35</v>
      </c>
      <c r="B24" s="261"/>
      <c r="C24" s="16">
        <f t="shared" si="12"/>
        <v>0</v>
      </c>
      <c r="D24" s="17"/>
      <c r="E24" s="17"/>
      <c r="F24" s="17"/>
      <c r="G24" s="17"/>
      <c r="H24" s="18"/>
      <c r="I24" s="18"/>
      <c r="J24" s="17"/>
      <c r="K24" s="17"/>
      <c r="L24" s="17"/>
      <c r="M24" s="29"/>
      <c r="N24" s="20"/>
      <c r="O24" s="20"/>
      <c r="P24" s="20"/>
      <c r="Q24" s="20"/>
      <c r="R24" s="20"/>
      <c r="S24" s="22"/>
      <c r="T24" s="15" t="str">
        <f t="shared" ref="T24:T25" si="14">BQ24&amp;BR24&amp;BS24&amp;BT24&amp;BU24&amp;BV24&amp;BW24&amp;BX24</f>
        <v/>
      </c>
      <c r="BQ24" s="23" t="str">
        <f t="shared" si="2"/>
        <v/>
      </c>
      <c r="BR24" s="23" t="str">
        <f>IF(AND(C24&gt;0,M24="")," * No olvide digitar la variable Programa de Acompañamiento Psicosocial en APS. Si no tiene digite Cero.",IF(M24&gt;C24," * La variable Programa de Acompañamiento Psicosocial en APS no puede ser mayor al Total.",""))</f>
        <v/>
      </c>
      <c r="BS24" s="23" t="str">
        <f t="shared" si="3"/>
        <v/>
      </c>
      <c r="BT24" s="23" t="str">
        <f t="shared" si="4"/>
        <v/>
      </c>
      <c r="BU24" s="23" t="str">
        <f t="shared" si="5"/>
        <v/>
      </c>
      <c r="BV24" s="23" t="str">
        <f t="shared" ref="BV24:BV25" si="15">IF(AND($C24&gt;0,Q24="")," * No olvide digitar la variable Gestante con 3 o más riesgos. Digite Cero si no tiene.",IF(Q24&gt;$C24," * La variable Gestante con 3 o más riesgos no puede ser mayor al Total.",""))</f>
        <v/>
      </c>
      <c r="BW24" s="23" t="str">
        <f t="shared" si="6"/>
        <v/>
      </c>
      <c r="BX24" s="23" t="str">
        <f t="shared" si="7"/>
        <v/>
      </c>
      <c r="BZ24" s="25">
        <f t="shared" si="0"/>
        <v>0</v>
      </c>
      <c r="CA24" s="25">
        <f>IF(AND(C24&gt;0,M24=""),1,IF(M24&gt;C24,1,0))</f>
        <v>0</v>
      </c>
      <c r="CB24" s="25">
        <f t="shared" si="8"/>
        <v>0</v>
      </c>
      <c r="CC24" s="25">
        <f t="shared" si="9"/>
        <v>0</v>
      </c>
      <c r="CD24" s="25">
        <f t="shared" si="10"/>
        <v>0</v>
      </c>
      <c r="CE24" s="25">
        <f t="shared" si="10"/>
        <v>0</v>
      </c>
      <c r="CF24" s="25">
        <f t="shared" si="11"/>
        <v>0</v>
      </c>
      <c r="CG24" s="25">
        <f t="shared" si="11"/>
        <v>0</v>
      </c>
    </row>
    <row r="25" spans="1:85" s="15" customFormat="1" ht="10.5" customHeight="1" x14ac:dyDescent="0.15">
      <c r="A25" s="260" t="s">
        <v>36</v>
      </c>
      <c r="B25" s="261"/>
      <c r="C25" s="16">
        <f>SUM(D25:G25)</f>
        <v>0</v>
      </c>
      <c r="D25" s="17"/>
      <c r="E25" s="17"/>
      <c r="F25" s="17"/>
      <c r="G25" s="17"/>
      <c r="H25" s="18"/>
      <c r="I25" s="18"/>
      <c r="J25" s="17"/>
      <c r="K25" s="17"/>
      <c r="L25" s="17"/>
      <c r="M25" s="29"/>
      <c r="N25" s="20"/>
      <c r="O25" s="20"/>
      <c r="P25" s="20"/>
      <c r="Q25" s="20"/>
      <c r="R25" s="20"/>
      <c r="S25" s="22"/>
      <c r="T25" s="15" t="str">
        <f t="shared" si="14"/>
        <v/>
      </c>
      <c r="BQ25" s="23" t="str">
        <f t="shared" si="2"/>
        <v/>
      </c>
      <c r="BR25" s="23" t="str">
        <f>IF(AND(C25&gt;0,M25="")," * No olvide digitar la variable Programa de Acompañamiento Psicosocial en APS. Si no tiene digite Cero.",IF(M25&gt;C25," * La variable Programa de Acompañamiento Psicosocial en APS no puede ser mayor al Total.",""))</f>
        <v/>
      </c>
      <c r="BS25" s="23" t="str">
        <f t="shared" si="3"/>
        <v/>
      </c>
      <c r="BT25" s="23" t="str">
        <f t="shared" si="4"/>
        <v/>
      </c>
      <c r="BU25" s="23" t="str">
        <f t="shared" si="5"/>
        <v/>
      </c>
      <c r="BV25" s="23" t="str">
        <f t="shared" si="15"/>
        <v/>
      </c>
      <c r="BW25" s="23" t="str">
        <f t="shared" si="6"/>
        <v/>
      </c>
      <c r="BX25" s="23" t="str">
        <f t="shared" si="7"/>
        <v/>
      </c>
      <c r="BZ25" s="25">
        <f t="shared" si="0"/>
        <v>0</v>
      </c>
      <c r="CA25" s="25">
        <f>IF(AND(C25&gt;0,M25=""),1,IF(M25&gt;C25,1,0))</f>
        <v>0</v>
      </c>
      <c r="CB25" s="25">
        <f t="shared" si="8"/>
        <v>0</v>
      </c>
      <c r="CC25" s="25">
        <f t="shared" si="9"/>
        <v>0</v>
      </c>
      <c r="CD25" s="25">
        <f t="shared" si="10"/>
        <v>0</v>
      </c>
      <c r="CE25" s="25">
        <f t="shared" si="10"/>
        <v>0</v>
      </c>
      <c r="CF25" s="25">
        <f t="shared" si="11"/>
        <v>0</v>
      </c>
      <c r="CG25" s="25">
        <f t="shared" si="11"/>
        <v>0</v>
      </c>
    </row>
    <row r="26" spans="1:85" s="15" customFormat="1" ht="10.5" customHeight="1" x14ac:dyDescent="0.15">
      <c r="A26" s="260" t="s">
        <v>37</v>
      </c>
      <c r="B26" s="261"/>
      <c r="C26" s="16">
        <f t="shared" si="12"/>
        <v>0</v>
      </c>
      <c r="D26" s="17"/>
      <c r="E26" s="17"/>
      <c r="F26" s="17"/>
      <c r="G26" s="17"/>
      <c r="H26" s="18"/>
      <c r="I26" s="18"/>
      <c r="J26" s="17"/>
      <c r="K26" s="17"/>
      <c r="L26" s="17"/>
      <c r="M26" s="27"/>
      <c r="N26" s="20"/>
      <c r="O26" s="20"/>
      <c r="P26" s="20"/>
      <c r="Q26" s="30"/>
      <c r="R26" s="20"/>
      <c r="S26" s="22"/>
      <c r="T26" s="15" t="str">
        <f t="shared" ref="T26:T27" si="16">BQ26&amp;BS26&amp;BT26&amp;BU26&amp;BW26&amp;BX26</f>
        <v/>
      </c>
      <c r="BQ26" s="23" t="str">
        <f>IF((J26+K26+L26)&lt;&gt;C26," * La suma del N° de Primera visita + Segunda visita + Tercera o más visitas de seguimiento debe coincidir con el Total.","")</f>
        <v/>
      </c>
      <c r="BR26" s="24"/>
      <c r="BS26" s="23" t="str">
        <f t="shared" si="3"/>
        <v/>
      </c>
      <c r="BT26" s="23" t="str">
        <f t="shared" si="4"/>
        <v/>
      </c>
      <c r="BU26" s="23" t="str">
        <f t="shared" si="5"/>
        <v/>
      </c>
      <c r="BV26" s="24"/>
      <c r="BW26" s="23" t="str">
        <f t="shared" si="6"/>
        <v/>
      </c>
      <c r="BX26" s="23" t="str">
        <f t="shared" si="7"/>
        <v/>
      </c>
      <c r="BZ26" s="25">
        <f t="shared" si="0"/>
        <v>0</v>
      </c>
      <c r="CA26" s="26"/>
      <c r="CB26" s="25">
        <f t="shared" si="8"/>
        <v>0</v>
      </c>
      <c r="CC26" s="25">
        <f t="shared" si="9"/>
        <v>0</v>
      </c>
      <c r="CD26" s="25">
        <f t="shared" si="10"/>
        <v>0</v>
      </c>
      <c r="CE26" s="26"/>
      <c r="CF26" s="25">
        <f t="shared" si="11"/>
        <v>0</v>
      </c>
      <c r="CG26" s="25">
        <f t="shared" si="11"/>
        <v>0</v>
      </c>
    </row>
    <row r="27" spans="1:85" s="15" customFormat="1" ht="10.5" customHeight="1" x14ac:dyDescent="0.15">
      <c r="A27" s="260" t="s">
        <v>38</v>
      </c>
      <c r="B27" s="261"/>
      <c r="C27" s="16">
        <f t="shared" si="12"/>
        <v>0</v>
      </c>
      <c r="D27" s="17"/>
      <c r="E27" s="17"/>
      <c r="F27" s="17"/>
      <c r="G27" s="17"/>
      <c r="H27" s="18"/>
      <c r="I27" s="18"/>
      <c r="J27" s="17"/>
      <c r="K27" s="17"/>
      <c r="L27" s="17"/>
      <c r="M27" s="27"/>
      <c r="N27" s="20"/>
      <c r="O27" s="20"/>
      <c r="P27" s="20"/>
      <c r="Q27" s="30"/>
      <c r="R27" s="20"/>
      <c r="S27" s="22"/>
      <c r="T27" s="15" t="str">
        <f t="shared" si="16"/>
        <v/>
      </c>
      <c r="BQ27" s="23" t="str">
        <f t="shared" si="2"/>
        <v/>
      </c>
      <c r="BR27" s="24"/>
      <c r="BS27" s="23" t="str">
        <f t="shared" si="3"/>
        <v/>
      </c>
      <c r="BT27" s="23" t="str">
        <f t="shared" si="4"/>
        <v/>
      </c>
      <c r="BU27" s="23" t="str">
        <f t="shared" si="5"/>
        <v/>
      </c>
      <c r="BV27" s="24"/>
      <c r="BW27" s="23" t="str">
        <f t="shared" si="6"/>
        <v/>
      </c>
      <c r="BX27" s="23" t="str">
        <f t="shared" si="7"/>
        <v/>
      </c>
      <c r="BZ27" s="25">
        <f t="shared" si="0"/>
        <v>0</v>
      </c>
      <c r="CA27" s="26"/>
      <c r="CB27" s="25">
        <f t="shared" si="8"/>
        <v>0</v>
      </c>
      <c r="CC27" s="25">
        <f t="shared" si="9"/>
        <v>0</v>
      </c>
      <c r="CD27" s="25">
        <f t="shared" si="10"/>
        <v>0</v>
      </c>
      <c r="CE27" s="26"/>
      <c r="CF27" s="25">
        <f t="shared" si="11"/>
        <v>0</v>
      </c>
      <c r="CG27" s="25">
        <f t="shared" si="11"/>
        <v>0</v>
      </c>
    </row>
    <row r="28" spans="1:85" s="15" customFormat="1" ht="10.5" x14ac:dyDescent="0.15">
      <c r="A28" s="260" t="s">
        <v>39</v>
      </c>
      <c r="B28" s="261"/>
      <c r="C28" s="16">
        <f t="shared" si="12"/>
        <v>0</v>
      </c>
      <c r="D28" s="17"/>
      <c r="E28" s="17"/>
      <c r="F28" s="17"/>
      <c r="G28" s="17"/>
      <c r="H28" s="18"/>
      <c r="I28" s="18"/>
      <c r="J28" s="17"/>
      <c r="K28" s="17"/>
      <c r="L28" s="17"/>
      <c r="M28" s="27"/>
      <c r="N28" s="20"/>
      <c r="O28" s="20"/>
      <c r="P28" s="20"/>
      <c r="Q28" s="30"/>
      <c r="R28" s="20"/>
      <c r="S28" s="22"/>
      <c r="T28" s="15" t="str">
        <f>BQ28&amp;BS28&amp;BT28&amp;BU28&amp;BW28&amp;BX28</f>
        <v/>
      </c>
      <c r="BQ28" s="23" t="str">
        <f t="shared" si="2"/>
        <v/>
      </c>
      <c r="BR28" s="24"/>
      <c r="BS28" s="23" t="str">
        <f t="shared" si="3"/>
        <v/>
      </c>
      <c r="BT28" s="23" t="str">
        <f t="shared" si="4"/>
        <v/>
      </c>
      <c r="BU28" s="23" t="str">
        <f t="shared" si="5"/>
        <v/>
      </c>
      <c r="BV28" s="24"/>
      <c r="BW28" s="23" t="str">
        <f t="shared" si="6"/>
        <v/>
      </c>
      <c r="BX28" s="23" t="str">
        <f t="shared" si="7"/>
        <v/>
      </c>
      <c r="BZ28" s="25">
        <f t="shared" si="0"/>
        <v>0</v>
      </c>
      <c r="CA28" s="26"/>
      <c r="CB28" s="25">
        <f t="shared" si="8"/>
        <v>0</v>
      </c>
      <c r="CC28" s="25">
        <f t="shared" si="9"/>
        <v>0</v>
      </c>
      <c r="CD28" s="25">
        <f t="shared" si="10"/>
        <v>0</v>
      </c>
      <c r="CE28" s="26"/>
      <c r="CF28" s="25">
        <f t="shared" si="11"/>
        <v>0</v>
      </c>
      <c r="CG28" s="25">
        <f t="shared" si="11"/>
        <v>0</v>
      </c>
    </row>
    <row r="29" spans="1:85" s="15" customFormat="1" ht="10.5" x14ac:dyDescent="0.15">
      <c r="A29" s="260" t="s">
        <v>40</v>
      </c>
      <c r="B29" s="261"/>
      <c r="C29" s="16">
        <f t="shared" si="12"/>
        <v>0</v>
      </c>
      <c r="D29" s="17"/>
      <c r="E29" s="17"/>
      <c r="F29" s="17"/>
      <c r="G29" s="17"/>
      <c r="H29" s="18"/>
      <c r="I29" s="18"/>
      <c r="J29" s="17"/>
      <c r="K29" s="17"/>
      <c r="L29" s="17"/>
      <c r="M29" s="29"/>
      <c r="N29" s="20"/>
      <c r="O29" s="20"/>
      <c r="P29" s="20"/>
      <c r="Q29" s="30"/>
      <c r="R29" s="20"/>
      <c r="S29" s="22"/>
      <c r="T29" s="15" t="str">
        <f>BQ29&amp;BR29&amp;BS29&amp;BT29&amp;BU29&amp;BW29&amp;BX29</f>
        <v/>
      </c>
      <c r="BQ29" s="23" t="str">
        <f t="shared" si="2"/>
        <v/>
      </c>
      <c r="BR29" s="23" t="str">
        <f t="shared" ref="BR29:BR35" si="17">IF(AND(C29&gt;0,M29="")," * No olvide digitar la variable Programa de Acompañamiento Psicosocial en APS. Si no tiene digite Cero.",IF(M29&gt;C29," * La variable Programa de Acompañamiento Psicosocial en APS no puede ser mayor al Total.",""))</f>
        <v/>
      </c>
      <c r="BS29" s="23" t="str">
        <f t="shared" si="3"/>
        <v/>
      </c>
      <c r="BT29" s="23" t="str">
        <f t="shared" si="4"/>
        <v/>
      </c>
      <c r="BU29" s="23" t="str">
        <f t="shared" si="5"/>
        <v/>
      </c>
      <c r="BV29" s="24"/>
      <c r="BW29" s="23" t="str">
        <f t="shared" si="6"/>
        <v/>
      </c>
      <c r="BX29" s="23" t="str">
        <f t="shared" si="7"/>
        <v/>
      </c>
      <c r="BZ29" s="25">
        <f t="shared" si="0"/>
        <v>0</v>
      </c>
      <c r="CA29" s="25">
        <f t="shared" ref="CA29:CA35" si="18">IF(AND(C29&gt;0,M29=""),1,IF(M29&gt;C29,1,0))</f>
        <v>0</v>
      </c>
      <c r="CB29" s="25">
        <f t="shared" si="8"/>
        <v>0</v>
      </c>
      <c r="CC29" s="25">
        <f t="shared" si="9"/>
        <v>0</v>
      </c>
      <c r="CD29" s="25">
        <f t="shared" si="10"/>
        <v>0</v>
      </c>
      <c r="CE29" s="26"/>
      <c r="CF29" s="25">
        <f t="shared" si="11"/>
        <v>0</v>
      </c>
      <c r="CG29" s="25">
        <f t="shared" si="11"/>
        <v>0</v>
      </c>
    </row>
    <row r="30" spans="1:85" s="15" customFormat="1" ht="10.5" customHeight="1" x14ac:dyDescent="0.15">
      <c r="A30" s="260" t="s">
        <v>41</v>
      </c>
      <c r="B30" s="261"/>
      <c r="C30" s="16">
        <f t="shared" si="12"/>
        <v>0</v>
      </c>
      <c r="D30" s="17"/>
      <c r="E30" s="17"/>
      <c r="F30" s="17"/>
      <c r="G30" s="17"/>
      <c r="H30" s="18"/>
      <c r="I30" s="18"/>
      <c r="J30" s="17"/>
      <c r="K30" s="17"/>
      <c r="L30" s="17"/>
      <c r="M30" s="29"/>
      <c r="N30" s="20"/>
      <c r="O30" s="20"/>
      <c r="P30" s="20"/>
      <c r="Q30" s="30"/>
      <c r="R30" s="20"/>
      <c r="S30" s="22"/>
      <c r="T30" s="15" t="str">
        <f t="shared" ref="T30:T35" si="19">BQ30&amp;BR30&amp;BS30&amp;BT30&amp;BU30&amp;BW30&amp;BX30</f>
        <v/>
      </c>
      <c r="BQ30" s="23" t="str">
        <f t="shared" si="2"/>
        <v/>
      </c>
      <c r="BR30" s="23" t="str">
        <f t="shared" si="17"/>
        <v/>
      </c>
      <c r="BS30" s="23" t="str">
        <f t="shared" si="3"/>
        <v/>
      </c>
      <c r="BT30" s="23" t="str">
        <f t="shared" si="4"/>
        <v/>
      </c>
      <c r="BU30" s="23" t="str">
        <f t="shared" si="5"/>
        <v/>
      </c>
      <c r="BV30" s="24"/>
      <c r="BW30" s="23" t="str">
        <f t="shared" si="6"/>
        <v/>
      </c>
      <c r="BX30" s="23" t="str">
        <f t="shared" si="7"/>
        <v/>
      </c>
      <c r="BZ30" s="25">
        <f t="shared" si="0"/>
        <v>0</v>
      </c>
      <c r="CA30" s="25">
        <f t="shared" si="18"/>
        <v>0</v>
      </c>
      <c r="CB30" s="25">
        <f t="shared" si="8"/>
        <v>0</v>
      </c>
      <c r="CC30" s="25">
        <f t="shared" si="9"/>
        <v>0</v>
      </c>
      <c r="CD30" s="25">
        <f t="shared" si="10"/>
        <v>0</v>
      </c>
      <c r="CE30" s="26"/>
      <c r="CF30" s="25">
        <f t="shared" si="11"/>
        <v>0</v>
      </c>
      <c r="CG30" s="25">
        <f t="shared" si="11"/>
        <v>0</v>
      </c>
    </row>
    <row r="31" spans="1:85" s="15" customFormat="1" ht="10.5" customHeight="1" x14ac:dyDescent="0.15">
      <c r="A31" s="268" t="s">
        <v>42</v>
      </c>
      <c r="B31" s="269"/>
      <c r="C31" s="16">
        <f>SUM(D31:G31)</f>
        <v>0</v>
      </c>
      <c r="D31" s="17"/>
      <c r="E31" s="17"/>
      <c r="F31" s="17"/>
      <c r="G31" s="17"/>
      <c r="H31" s="18"/>
      <c r="I31" s="18"/>
      <c r="J31" s="17"/>
      <c r="K31" s="17"/>
      <c r="L31" s="17"/>
      <c r="M31" s="29"/>
      <c r="N31" s="20"/>
      <c r="O31" s="20"/>
      <c r="P31" s="20"/>
      <c r="Q31" s="30"/>
      <c r="R31" s="20"/>
      <c r="S31" s="22"/>
      <c r="T31" s="15" t="str">
        <f t="shared" si="19"/>
        <v/>
      </c>
      <c r="BQ31" s="23" t="str">
        <f t="shared" si="2"/>
        <v/>
      </c>
      <c r="BR31" s="23" t="str">
        <f t="shared" si="17"/>
        <v/>
      </c>
      <c r="BS31" s="23" t="str">
        <f t="shared" si="3"/>
        <v/>
      </c>
      <c r="BT31" s="23" t="str">
        <f t="shared" si="4"/>
        <v/>
      </c>
      <c r="BU31" s="23" t="str">
        <f t="shared" si="5"/>
        <v/>
      </c>
      <c r="BV31" s="24"/>
      <c r="BW31" s="23" t="str">
        <f t="shared" si="6"/>
        <v/>
      </c>
      <c r="BX31" s="23" t="str">
        <f t="shared" si="7"/>
        <v/>
      </c>
      <c r="BZ31" s="25">
        <f t="shared" si="0"/>
        <v>0</v>
      </c>
      <c r="CA31" s="25">
        <f t="shared" si="18"/>
        <v>0</v>
      </c>
      <c r="CB31" s="25">
        <f t="shared" si="8"/>
        <v>0</v>
      </c>
      <c r="CC31" s="25">
        <f t="shared" si="9"/>
        <v>0</v>
      </c>
      <c r="CD31" s="25">
        <f t="shared" si="10"/>
        <v>0</v>
      </c>
      <c r="CE31" s="26"/>
      <c r="CF31" s="25">
        <f t="shared" si="11"/>
        <v>0</v>
      </c>
      <c r="CG31" s="25">
        <f t="shared" si="11"/>
        <v>0</v>
      </c>
    </row>
    <row r="32" spans="1:85" s="15" customFormat="1" ht="10.5" customHeight="1" x14ac:dyDescent="0.15">
      <c r="A32" s="268" t="s">
        <v>43</v>
      </c>
      <c r="B32" s="269"/>
      <c r="C32" s="16">
        <f>SUM(D32:G32)</f>
        <v>0</v>
      </c>
      <c r="D32" s="17"/>
      <c r="E32" s="17"/>
      <c r="F32" s="17"/>
      <c r="G32" s="17"/>
      <c r="H32" s="18"/>
      <c r="I32" s="18"/>
      <c r="J32" s="17"/>
      <c r="K32" s="17"/>
      <c r="L32" s="17"/>
      <c r="M32" s="252"/>
      <c r="N32" s="20"/>
      <c r="O32" s="20"/>
      <c r="P32" s="20"/>
      <c r="Q32" s="30"/>
      <c r="R32" s="20"/>
      <c r="S32" s="22"/>
      <c r="T32" s="15" t="str">
        <f t="shared" si="19"/>
        <v/>
      </c>
      <c r="BQ32" s="23" t="str">
        <f t="shared" si="2"/>
        <v/>
      </c>
      <c r="BR32" s="23" t="str">
        <f t="shared" si="17"/>
        <v/>
      </c>
      <c r="BS32" s="23" t="str">
        <f t="shared" si="3"/>
        <v/>
      </c>
      <c r="BT32" s="23" t="str">
        <f t="shared" si="4"/>
        <v/>
      </c>
      <c r="BU32" s="23" t="str">
        <f t="shared" si="5"/>
        <v/>
      </c>
      <c r="BV32" s="24"/>
      <c r="BW32" s="23" t="str">
        <f t="shared" si="6"/>
        <v/>
      </c>
      <c r="BX32" s="23" t="str">
        <f t="shared" si="7"/>
        <v/>
      </c>
      <c r="BZ32" s="25">
        <f t="shared" si="0"/>
        <v>0</v>
      </c>
      <c r="CA32" s="25">
        <f t="shared" si="18"/>
        <v>0</v>
      </c>
      <c r="CB32" s="25">
        <f t="shared" si="8"/>
        <v>0</v>
      </c>
      <c r="CC32" s="25">
        <f t="shared" si="9"/>
        <v>0</v>
      </c>
      <c r="CD32" s="25">
        <f t="shared" si="10"/>
        <v>0</v>
      </c>
      <c r="CE32" s="26"/>
      <c r="CF32" s="25">
        <f t="shared" si="11"/>
        <v>0</v>
      </c>
      <c r="CG32" s="25">
        <f t="shared" si="11"/>
        <v>0</v>
      </c>
    </row>
    <row r="33" spans="1:85" s="15" customFormat="1" ht="10.5" customHeight="1" x14ac:dyDescent="0.15">
      <c r="A33" s="268" t="s">
        <v>44</v>
      </c>
      <c r="B33" s="269"/>
      <c r="C33" s="16">
        <f>SUM(D33:G33)</f>
        <v>0</v>
      </c>
      <c r="D33" s="17"/>
      <c r="E33" s="17"/>
      <c r="F33" s="17"/>
      <c r="G33" s="17"/>
      <c r="H33" s="18"/>
      <c r="I33" s="18"/>
      <c r="J33" s="17"/>
      <c r="K33" s="17"/>
      <c r="L33" s="17"/>
      <c r="M33" s="252"/>
      <c r="N33" s="20"/>
      <c r="O33" s="20"/>
      <c r="P33" s="20"/>
      <c r="Q33" s="30"/>
      <c r="R33" s="20"/>
      <c r="S33" s="22"/>
      <c r="T33" s="15" t="str">
        <f>BQ33&amp;BR33&amp;BS33&amp;BT33&amp;BU33&amp;BW33&amp;BX33</f>
        <v/>
      </c>
      <c r="BQ33" s="23" t="str">
        <f t="shared" si="2"/>
        <v/>
      </c>
      <c r="BR33" s="23" t="str">
        <f t="shared" si="17"/>
        <v/>
      </c>
      <c r="BS33" s="23" t="str">
        <f t="shared" si="3"/>
        <v/>
      </c>
      <c r="BT33" s="23" t="str">
        <f t="shared" si="4"/>
        <v/>
      </c>
      <c r="BU33" s="23" t="str">
        <f t="shared" si="5"/>
        <v/>
      </c>
      <c r="BV33" s="24"/>
      <c r="BW33" s="23" t="str">
        <f t="shared" si="6"/>
        <v/>
      </c>
      <c r="BX33" s="23" t="str">
        <f t="shared" si="7"/>
        <v/>
      </c>
      <c r="BZ33" s="25">
        <f t="shared" si="0"/>
        <v>0</v>
      </c>
      <c r="CA33" s="25">
        <f t="shared" si="18"/>
        <v>0</v>
      </c>
      <c r="CB33" s="25">
        <f t="shared" si="8"/>
        <v>0</v>
      </c>
      <c r="CC33" s="25">
        <f t="shared" si="9"/>
        <v>0</v>
      </c>
      <c r="CD33" s="25">
        <f t="shared" si="10"/>
        <v>0</v>
      </c>
      <c r="CE33" s="26"/>
      <c r="CF33" s="25">
        <f t="shared" si="11"/>
        <v>0</v>
      </c>
      <c r="CG33" s="25">
        <f t="shared" si="11"/>
        <v>0</v>
      </c>
    </row>
    <row r="34" spans="1:85" s="15" customFormat="1" ht="10.5" customHeight="1" x14ac:dyDescent="0.15">
      <c r="A34" s="268" t="s">
        <v>45</v>
      </c>
      <c r="B34" s="269"/>
      <c r="C34" s="31">
        <f>SUM(D34:G34)</f>
        <v>0</v>
      </c>
      <c r="D34" s="17"/>
      <c r="E34" s="17"/>
      <c r="F34" s="17"/>
      <c r="G34" s="17"/>
      <c r="H34" s="18"/>
      <c r="I34" s="18"/>
      <c r="J34" s="17"/>
      <c r="K34" s="17"/>
      <c r="L34" s="17"/>
      <c r="M34" s="29"/>
      <c r="N34" s="32"/>
      <c r="O34" s="32"/>
      <c r="P34" s="32"/>
      <c r="Q34" s="30"/>
      <c r="R34" s="32"/>
      <c r="S34" s="33"/>
      <c r="T34" s="15" t="str">
        <f t="shared" si="19"/>
        <v/>
      </c>
      <c r="BQ34" s="23" t="str">
        <f t="shared" si="2"/>
        <v/>
      </c>
      <c r="BR34" s="23" t="str">
        <f t="shared" si="17"/>
        <v/>
      </c>
      <c r="BS34" s="23" t="str">
        <f t="shared" si="3"/>
        <v/>
      </c>
      <c r="BT34" s="23" t="str">
        <f t="shared" si="4"/>
        <v/>
      </c>
      <c r="BU34" s="23" t="str">
        <f t="shared" si="5"/>
        <v/>
      </c>
      <c r="BV34" s="24"/>
      <c r="BW34" s="23" t="str">
        <f t="shared" si="6"/>
        <v/>
      </c>
      <c r="BX34" s="23" t="str">
        <f t="shared" si="7"/>
        <v/>
      </c>
      <c r="BZ34" s="25">
        <f t="shared" si="0"/>
        <v>0</v>
      </c>
      <c r="CA34" s="25">
        <f t="shared" si="18"/>
        <v>0</v>
      </c>
      <c r="CB34" s="25">
        <f t="shared" si="8"/>
        <v>0</v>
      </c>
      <c r="CC34" s="25">
        <f t="shared" si="9"/>
        <v>0</v>
      </c>
      <c r="CD34" s="25">
        <f t="shared" si="10"/>
        <v>0</v>
      </c>
      <c r="CE34" s="26"/>
      <c r="CF34" s="25">
        <f t="shared" si="11"/>
        <v>0</v>
      </c>
      <c r="CG34" s="25">
        <f t="shared" si="11"/>
        <v>0</v>
      </c>
    </row>
    <row r="35" spans="1:85" s="15" customFormat="1" ht="10.5" x14ac:dyDescent="0.15">
      <c r="A35" s="270" t="s">
        <v>46</v>
      </c>
      <c r="B35" s="271"/>
      <c r="C35" s="34">
        <f>SUM(D35:G35)</f>
        <v>0</v>
      </c>
      <c r="D35" s="17"/>
      <c r="E35" s="17"/>
      <c r="F35" s="17"/>
      <c r="G35" s="17"/>
      <c r="H35" s="35"/>
      <c r="I35" s="35"/>
      <c r="J35" s="17"/>
      <c r="K35" s="17"/>
      <c r="L35" s="17"/>
      <c r="M35" s="36"/>
      <c r="N35" s="37"/>
      <c r="O35" s="37"/>
      <c r="P35" s="37"/>
      <c r="Q35" s="38"/>
      <c r="R35" s="37"/>
      <c r="S35" s="39"/>
      <c r="T35" s="15" t="str">
        <f t="shared" si="19"/>
        <v/>
      </c>
      <c r="BQ35" s="23" t="str">
        <f t="shared" si="2"/>
        <v/>
      </c>
      <c r="BR35" s="23" t="str">
        <f t="shared" si="17"/>
        <v/>
      </c>
      <c r="BS35" s="23" t="str">
        <f t="shared" si="3"/>
        <v/>
      </c>
      <c r="BT35" s="23" t="str">
        <f t="shared" si="4"/>
        <v/>
      </c>
      <c r="BU35" s="23" t="str">
        <f t="shared" si="5"/>
        <v/>
      </c>
      <c r="BV35" s="24"/>
      <c r="BW35" s="23" t="str">
        <f t="shared" si="6"/>
        <v/>
      </c>
      <c r="BX35" s="23" t="str">
        <f t="shared" si="7"/>
        <v/>
      </c>
      <c r="BZ35" s="25">
        <f t="shared" si="0"/>
        <v>0</v>
      </c>
      <c r="CA35" s="25">
        <f t="shared" si="18"/>
        <v>0</v>
      </c>
      <c r="CB35" s="25">
        <f t="shared" si="8"/>
        <v>0</v>
      </c>
      <c r="CC35" s="25">
        <f t="shared" si="9"/>
        <v>0</v>
      </c>
      <c r="CD35" s="25">
        <f t="shared" si="10"/>
        <v>0</v>
      </c>
      <c r="CE35" s="26"/>
      <c r="CF35" s="25">
        <f t="shared" si="11"/>
        <v>0</v>
      </c>
      <c r="CG35" s="25">
        <f t="shared" si="11"/>
        <v>0</v>
      </c>
    </row>
    <row r="36" spans="1:85" s="5" customFormat="1" ht="11.25" x14ac:dyDescent="0.15">
      <c r="A36" s="272" t="s">
        <v>47</v>
      </c>
      <c r="B36" s="272"/>
      <c r="C36" s="272"/>
      <c r="D36" s="272"/>
      <c r="E36" s="272"/>
      <c r="F36" s="272"/>
      <c r="G36" s="272"/>
      <c r="H36" s="272"/>
      <c r="I36" s="272"/>
      <c r="J36" s="272"/>
      <c r="K36" s="272"/>
      <c r="L36" s="272"/>
      <c r="M36" s="272"/>
      <c r="N36" s="272"/>
    </row>
    <row r="37" spans="1:85" s="15" customFormat="1" ht="63" x14ac:dyDescent="0.15">
      <c r="A37" s="263" t="s">
        <v>3</v>
      </c>
      <c r="B37" s="267"/>
      <c r="C37" s="40" t="s">
        <v>48</v>
      </c>
      <c r="D37" s="41" t="s">
        <v>49</v>
      </c>
      <c r="E37" s="8" t="s">
        <v>50</v>
      </c>
      <c r="F37" s="42" t="s">
        <v>51</v>
      </c>
      <c r="G37" s="11" t="s">
        <v>52</v>
      </c>
      <c r="H37" s="8" t="s">
        <v>53</v>
      </c>
      <c r="I37" s="8" t="s">
        <v>54</v>
      </c>
      <c r="J37" s="8" t="s">
        <v>55</v>
      </c>
      <c r="K37" s="13" t="s">
        <v>16</v>
      </c>
      <c r="L37" s="8" t="s">
        <v>56</v>
      </c>
      <c r="M37" s="8" t="s">
        <v>57</v>
      </c>
      <c r="N37" s="14" t="s">
        <v>58</v>
      </c>
    </row>
    <row r="38" spans="1:85" s="15" customFormat="1" ht="31.5" x14ac:dyDescent="0.15">
      <c r="A38" s="274" t="s">
        <v>59</v>
      </c>
      <c r="B38" s="43" t="s">
        <v>60</v>
      </c>
      <c r="C38" s="44"/>
      <c r="D38" s="45"/>
      <c r="E38" s="46"/>
      <c r="F38" s="47"/>
      <c r="G38" s="45"/>
      <c r="H38" s="46"/>
      <c r="I38" s="46"/>
      <c r="J38" s="46"/>
      <c r="K38" s="48"/>
      <c r="L38" s="46"/>
      <c r="M38" s="46"/>
      <c r="N38" s="49"/>
      <c r="O38" s="15" t="str">
        <f>BQ38&amp;BR38&amp;BS38&amp;BT38</f>
        <v/>
      </c>
      <c r="BQ38" s="23" t="str">
        <f>IF(AND(SUM($C38:$F38)&gt;0,K38="")," * No olvide digitar la variable Migrantes. Digite Cero si no tiene.",IF(K38&gt;SUM($C38:$F38)," * La variable Migrantes no puede ser mayor a la suma de las variables de Visitas.",""))</f>
        <v/>
      </c>
      <c r="BR38" s="23" t="str">
        <f>IF(AND(SUM($C38:$F38)&gt;0,L38="")," * No olvide digitar la variable Pueblos originarios. Digite Cero si no tiene.",IF(L38&gt;SUM($C38:$F38)," * La variable Pueblos originarios no puede ser mayor a la suma de las variables de Visitas.",""))</f>
        <v/>
      </c>
      <c r="BS38" s="23" t="str">
        <f>IF(AND(SUM($C38:$F38)&gt;0,M38="")," * No olvide digitar la variable Población en ECICEP. Digite Cero si no tiene.",IF(M38&gt;SUM($C38:$F38)," * La variable Población en ECICEP no puede ser mayor a la suma de las variables de Visitas.",""))</f>
        <v/>
      </c>
      <c r="BT38" s="23" t="str">
        <f>IF(AND(SUM($C38:$F38)&gt;0,N38="")," * No olvide digitar la variable Población ELEAM o institucionalizada. Digite Cero si no tiene.",IF(N38&gt;SUM($C38:$F38)," * La variable Población ELEAM o institucionalizada no puede ser mayor a la suma de las variables de Visitas.",""))</f>
        <v/>
      </c>
      <c r="BZ38" s="25">
        <f>IF(AND(SUM($C38:$F38)&gt;0,K38=""),1,IF(K38&gt;SUM($C38:$F38),1,0))</f>
        <v>0</v>
      </c>
      <c r="CA38" s="25">
        <f>IF(AND(SUM($C38:$F38)&gt;0,L38=""),1,IF(L38&gt;SUM($C38:$F38),1,0))</f>
        <v>0</v>
      </c>
      <c r="CB38" s="25">
        <f>IF(AND(SUM($C38:$F38)&gt;0,M38=""),1,IF(M38&gt;SUM($C38:$F38),1,0))</f>
        <v>0</v>
      </c>
      <c r="CC38" s="25">
        <f>IF(AND(SUM($C38:$F38)&gt;0,N38=""),1,IF(N38&gt;SUM($C38:$F38),1,0))</f>
        <v>0</v>
      </c>
    </row>
    <row r="39" spans="1:85" s="15" customFormat="1" ht="42" x14ac:dyDescent="0.15">
      <c r="A39" s="275"/>
      <c r="B39" s="50" t="s">
        <v>61</v>
      </c>
      <c r="C39" s="51"/>
      <c r="D39" s="52"/>
      <c r="E39" s="17"/>
      <c r="F39" s="53"/>
      <c r="G39" s="52"/>
      <c r="H39" s="54"/>
      <c r="I39" s="54"/>
      <c r="J39" s="54"/>
      <c r="K39" s="55"/>
      <c r="L39" s="17"/>
      <c r="M39" s="17"/>
      <c r="N39" s="56"/>
      <c r="O39" s="15" t="str">
        <f t="shared" ref="O39:O46" si="20">BQ39&amp;BR39&amp;BS39&amp;BT39</f>
        <v/>
      </c>
      <c r="BQ39" s="23" t="str">
        <f t="shared" ref="BQ39:BQ40" si="21">IF(AND(SUM($C39:$F39)&gt;0,K39="")," * No olvide digitar la variable Migrantes. Digite Cero si no tiene.",IF(K39&gt;SUM($C39:$F39)," * La variable Migrantes no puede ser mayor a la suma de las variables de Visitas.",""))</f>
        <v/>
      </c>
      <c r="BR39" s="23" t="str">
        <f t="shared" ref="BR39:BR40" si="22">IF(AND(SUM($C39:$F39)&gt;0,L39="")," * No olvide digitar la variable Pueblos originarios. Digite Cero si no tiene.",IF(L39&gt;SUM($C39:$F39)," * La variable Pueblos originarios no puede ser mayor a la suma de las variables de Visitas.",""))</f>
        <v/>
      </c>
      <c r="BS39" s="23" t="str">
        <f t="shared" ref="BS39:BS40" si="23">IF(AND(SUM($C39:$F39)&gt;0,M39="")," * No olvide digitar la variable Población en ECICEP. Digite Cero si no tiene.",IF(M39&gt;SUM($C39:$F39)," * La variable Población en ECICEP no puede ser mayor a la suma de las variables de Visitas.",""))</f>
        <v/>
      </c>
      <c r="BT39" s="23" t="str">
        <f t="shared" ref="BT39:BT40" si="24">IF(AND(SUM($C39:$F39)&gt;0,N39="")," * No olvide digitar la variable Población ELEAM o institucionalizada. Digite Cero si no tiene.",IF(N39&gt;SUM($C39:$F39)," * La variable Población ELEAM o institucionalizada no puede ser mayor a la suma de las variables de Visitas.",""))</f>
        <v/>
      </c>
      <c r="BZ39" s="25">
        <f t="shared" ref="BZ39:BZ40" si="25">IF(AND(SUM($C39:$F39)&gt;0,K39=""),1,IF(K39&gt;SUM($C39:$F39),1,0))</f>
        <v>0</v>
      </c>
      <c r="CA39" s="25">
        <f t="shared" ref="CA39:CC40" si="26">IF(AND(SUM($C39:$F39)&gt;0,L39=""),1,IF(L39&gt;SUM($C39:$F39),1,0))</f>
        <v>0</v>
      </c>
      <c r="CB39" s="25">
        <f t="shared" si="26"/>
        <v>0</v>
      </c>
      <c r="CC39" s="25">
        <f t="shared" si="26"/>
        <v>0</v>
      </c>
    </row>
    <row r="40" spans="1:85" s="15" customFormat="1" ht="42" x14ac:dyDescent="0.15">
      <c r="A40" s="276"/>
      <c r="B40" s="57" t="s">
        <v>62</v>
      </c>
      <c r="C40" s="58"/>
      <c r="D40" s="59"/>
      <c r="E40" s="60"/>
      <c r="F40" s="61"/>
      <c r="G40" s="59"/>
      <c r="H40" s="62"/>
      <c r="I40" s="62"/>
      <c r="J40" s="62"/>
      <c r="K40" s="63"/>
      <c r="L40" s="60"/>
      <c r="M40" s="60"/>
      <c r="N40" s="64"/>
      <c r="O40" s="15" t="str">
        <f t="shared" si="20"/>
        <v/>
      </c>
      <c r="BQ40" s="23" t="str">
        <f t="shared" si="21"/>
        <v/>
      </c>
      <c r="BR40" s="23" t="str">
        <f t="shared" si="22"/>
        <v/>
      </c>
      <c r="BS40" s="23" t="str">
        <f t="shared" si="23"/>
        <v/>
      </c>
      <c r="BT40" s="23" t="str">
        <f t="shared" si="24"/>
        <v/>
      </c>
      <c r="BZ40" s="25">
        <f t="shared" si="25"/>
        <v>0</v>
      </c>
      <c r="CA40" s="25">
        <f t="shared" si="26"/>
        <v>0</v>
      </c>
      <c r="CB40" s="25">
        <f t="shared" si="26"/>
        <v>0</v>
      </c>
      <c r="CC40" s="25">
        <f t="shared" si="26"/>
        <v>0</v>
      </c>
    </row>
    <row r="41" spans="1:85" s="15" customFormat="1" ht="10.5" x14ac:dyDescent="0.15">
      <c r="A41" s="277" t="s">
        <v>4</v>
      </c>
      <c r="B41" s="278"/>
      <c r="C41" s="65">
        <f>SUM(C38:C40)</f>
        <v>0</v>
      </c>
      <c r="D41" s="66">
        <f t="shared" ref="D41:N41" si="27">SUM(D38:D40)</f>
        <v>0</v>
      </c>
      <c r="E41" s="67">
        <f t="shared" si="27"/>
        <v>0</v>
      </c>
      <c r="F41" s="68">
        <f t="shared" si="27"/>
        <v>0</v>
      </c>
      <c r="G41" s="66">
        <f t="shared" si="27"/>
        <v>0</v>
      </c>
      <c r="H41" s="67">
        <f t="shared" si="27"/>
        <v>0</v>
      </c>
      <c r="I41" s="67">
        <f t="shared" si="27"/>
        <v>0</v>
      </c>
      <c r="J41" s="69">
        <f t="shared" si="27"/>
        <v>0</v>
      </c>
      <c r="K41" s="70">
        <f t="shared" si="27"/>
        <v>0</v>
      </c>
      <c r="L41" s="71">
        <f t="shared" si="27"/>
        <v>0</v>
      </c>
      <c r="M41" s="71">
        <f t="shared" si="27"/>
        <v>0</v>
      </c>
      <c r="N41" s="72">
        <f t="shared" si="27"/>
        <v>0</v>
      </c>
    </row>
    <row r="42" spans="1:85" s="15" customFormat="1" ht="10.5" customHeight="1" x14ac:dyDescent="0.15">
      <c r="A42" s="274" t="s">
        <v>63</v>
      </c>
      <c r="B42" s="73" t="s">
        <v>64</v>
      </c>
      <c r="C42" s="74"/>
      <c r="D42" s="74"/>
      <c r="E42" s="75"/>
      <c r="F42" s="76"/>
      <c r="G42" s="77"/>
      <c r="H42" s="78"/>
      <c r="I42" s="75"/>
      <c r="J42" s="78"/>
      <c r="K42" s="79"/>
      <c r="L42" s="78"/>
      <c r="M42" s="78"/>
      <c r="N42" s="80"/>
      <c r="O42" s="15" t="str">
        <f>BQ42&amp;BR42&amp;BS42</f>
        <v/>
      </c>
      <c r="BQ42" s="23" t="str">
        <f>IF(AND(SUM($C42:$F42)&gt;0,K42="")," * No olvide digitar la variable Migrantes. Digite Cero si no tiene.",IF(K42&gt;SUM($C42:$F42)," * La variable Migrantes no puede ser mayor a la suma de las variables de Visitas.",""))</f>
        <v/>
      </c>
      <c r="BR42" s="23" t="str">
        <f>IF(AND(SUM($C42:$F42)&gt;0,L42="")," * No olvide digitar la variable Pueblos originarios. Digite Cero si no tiene.",IF(L42&gt;SUM($C42:$F42)," * La variable Pueblos originarios no puede ser mayor a la suma de las variables de Visitas.",""))</f>
        <v/>
      </c>
      <c r="BS42" s="23" t="str">
        <f>IF(AND(SUM($C42:$F42)&gt;0,M42="")," * No olvide digitar la variable Población en ECICEP. Digite Cero si no tiene.",IF(M42&gt;SUM($C42:$F42)," * La variable Población en ECICEP no puede ser mayor a la suma de las variables de Visitas.",""))</f>
        <v/>
      </c>
      <c r="BT42" s="24"/>
      <c r="BZ42" s="25">
        <f>IF(AND(SUM($C42:$F42)&gt;0,K42=""),1,IF(K42&gt;SUM($C42:$F42),1,0))</f>
        <v>0</v>
      </c>
      <c r="CA42" s="25">
        <f t="shared" ref="CA42:CB46" si="28">IF(AND(SUM($C42:$F42)&gt;0,L42=""),1,IF(L42&gt;SUM($C42:$F42),1,0))</f>
        <v>0</v>
      </c>
      <c r="CB42" s="25">
        <f t="shared" si="28"/>
        <v>0</v>
      </c>
      <c r="CC42" s="26"/>
    </row>
    <row r="43" spans="1:85" s="15" customFormat="1" ht="10.5" x14ac:dyDescent="0.15">
      <c r="A43" s="275"/>
      <c r="B43" s="81" t="s">
        <v>65</v>
      </c>
      <c r="C43" s="82"/>
      <c r="D43" s="83"/>
      <c r="E43" s="17"/>
      <c r="F43" s="53"/>
      <c r="G43" s="84"/>
      <c r="H43" s="17"/>
      <c r="I43" s="17"/>
      <c r="J43" s="85"/>
      <c r="K43" s="86"/>
      <c r="L43" s="17"/>
      <c r="M43" s="17"/>
      <c r="N43" s="87"/>
      <c r="O43" s="15" t="str">
        <f t="shared" ref="O43:O45" si="29">BQ43&amp;BR43&amp;BS43</f>
        <v/>
      </c>
      <c r="BQ43" s="23" t="str">
        <f t="shared" ref="BQ43:BQ46" si="30">IF(AND(SUM($C43:$F43)&gt;0,K43="")," * No olvide digitar la variable Migrantes. Digite Cero si no tiene.",IF(K43&gt;SUM($C43:$F43)," * La variable Migrantes no puede ser mayor a la suma de las variables de Visitas.",""))</f>
        <v/>
      </c>
      <c r="BR43" s="23" t="str">
        <f t="shared" ref="BR43:BR46" si="31">IF(AND(SUM($C43:$F43)&gt;0,L43="")," * No olvide digitar la variable Pueblos originarios. Digite Cero si no tiene.",IF(L43&gt;SUM($C43:$F43)," * La variable Pueblos originarios no puede ser mayor a la suma de las variables de Visitas.",""))</f>
        <v/>
      </c>
      <c r="BS43" s="23" t="str">
        <f t="shared" ref="BS43:BS46" si="32">IF(AND(SUM($C43:$F43)&gt;0,M43="")," * No olvide digitar la variable Población en ECICEP. Digite Cero si no tiene.",IF(M43&gt;SUM($C43:$F43)," * La variable Población en ECICEP no puede ser mayor a la suma de las variables de Visitas.",""))</f>
        <v/>
      </c>
      <c r="BT43" s="24"/>
      <c r="BZ43" s="25">
        <f t="shared" ref="BZ43:BZ46" si="33">IF(AND(SUM($C43:$F43)&gt;0,K43=""),1,IF(K43&gt;SUM($C43:$F43),1,0))</f>
        <v>0</v>
      </c>
      <c r="CA43" s="25">
        <f t="shared" si="28"/>
        <v>0</v>
      </c>
      <c r="CB43" s="25">
        <f t="shared" si="28"/>
        <v>0</v>
      </c>
      <c r="CC43" s="26"/>
    </row>
    <row r="44" spans="1:85" s="15" customFormat="1" ht="10.5" x14ac:dyDescent="0.15">
      <c r="A44" s="275"/>
      <c r="B44" s="88" t="s">
        <v>66</v>
      </c>
      <c r="C44" s="51"/>
      <c r="D44" s="83"/>
      <c r="E44" s="78"/>
      <c r="F44" s="89"/>
      <c r="G44" s="84"/>
      <c r="H44" s="17"/>
      <c r="I44" s="78"/>
      <c r="J44" s="90"/>
      <c r="K44" s="91"/>
      <c r="L44" s="17"/>
      <c r="M44" s="78"/>
      <c r="N44" s="87"/>
      <c r="O44" s="15" t="str">
        <f t="shared" si="29"/>
        <v/>
      </c>
      <c r="BQ44" s="23" t="str">
        <f t="shared" si="30"/>
        <v/>
      </c>
      <c r="BR44" s="23" t="str">
        <f t="shared" si="31"/>
        <v/>
      </c>
      <c r="BS44" s="23" t="str">
        <f t="shared" si="32"/>
        <v/>
      </c>
      <c r="BT44" s="24"/>
      <c r="BZ44" s="25">
        <f t="shared" si="33"/>
        <v>0</v>
      </c>
      <c r="CA44" s="25">
        <f t="shared" si="28"/>
        <v>0</v>
      </c>
      <c r="CB44" s="25">
        <f t="shared" si="28"/>
        <v>0</v>
      </c>
      <c r="CC44" s="26"/>
    </row>
    <row r="45" spans="1:85" s="15" customFormat="1" ht="10.5" x14ac:dyDescent="0.15">
      <c r="A45" s="275"/>
      <c r="B45" s="92" t="s">
        <v>67</v>
      </c>
      <c r="C45" s="74"/>
      <c r="D45" s="83"/>
      <c r="E45" s="17"/>
      <c r="F45" s="53"/>
      <c r="G45" s="52"/>
      <c r="H45" s="17"/>
      <c r="I45" s="17"/>
      <c r="J45" s="90"/>
      <c r="K45" s="86"/>
      <c r="L45" s="17"/>
      <c r="M45" s="17"/>
      <c r="N45" s="80"/>
      <c r="O45" s="15" t="str">
        <f t="shared" si="29"/>
        <v/>
      </c>
      <c r="BQ45" s="23" t="str">
        <f t="shared" si="30"/>
        <v/>
      </c>
      <c r="BR45" s="23" t="str">
        <f t="shared" si="31"/>
        <v/>
      </c>
      <c r="BS45" s="23" t="str">
        <f t="shared" si="32"/>
        <v/>
      </c>
      <c r="BT45" s="24"/>
      <c r="BZ45" s="25">
        <f t="shared" si="33"/>
        <v>0</v>
      </c>
      <c r="CA45" s="25">
        <f t="shared" si="28"/>
        <v>0</v>
      </c>
      <c r="CB45" s="25">
        <f t="shared" si="28"/>
        <v>0</v>
      </c>
      <c r="CC45" s="26"/>
    </row>
    <row r="46" spans="1:85" s="15" customFormat="1" ht="10.5" x14ac:dyDescent="0.15">
      <c r="A46" s="275"/>
      <c r="B46" s="93" t="s">
        <v>68</v>
      </c>
      <c r="C46" s="94"/>
      <c r="D46" s="95"/>
      <c r="E46" s="60"/>
      <c r="F46" s="61"/>
      <c r="G46" s="96"/>
      <c r="H46" s="60"/>
      <c r="I46" s="60"/>
      <c r="J46" s="97"/>
      <c r="K46" s="98"/>
      <c r="L46" s="60"/>
      <c r="M46" s="62"/>
      <c r="N46" s="99"/>
      <c r="O46" s="15" t="str">
        <f t="shared" si="20"/>
        <v/>
      </c>
      <c r="BQ46" s="23" t="str">
        <f t="shared" si="30"/>
        <v/>
      </c>
      <c r="BR46" s="23" t="str">
        <f t="shared" si="31"/>
        <v/>
      </c>
      <c r="BS46" s="23" t="str">
        <f t="shared" si="32"/>
        <v/>
      </c>
      <c r="BT46" s="23" t="str">
        <f>IF(AND(SUM($C46:$F46)&gt;0,N46="")," * No olvide digitar la variable Población ELEAM o institucionalizada. Digite Cero si no tiene.",IF(N46&gt;SUM($C46:$F46)," * La variable Población ELEAM o institucionalizada no puede ser mayor a la suma de las variables de Visitas.",""))</f>
        <v/>
      </c>
      <c r="BZ46" s="25">
        <f t="shared" si="33"/>
        <v>0</v>
      </c>
      <c r="CA46" s="25">
        <f t="shared" si="28"/>
        <v>0</v>
      </c>
      <c r="CB46" s="25">
        <f t="shared" si="28"/>
        <v>0</v>
      </c>
      <c r="CC46" s="25">
        <f>IF(AND(SUM($C46:$F46)&gt;0,N46=""),1,IF(N46&gt;SUM($C46:$F46),1,0))</f>
        <v>0</v>
      </c>
    </row>
    <row r="47" spans="1:85" s="15" customFormat="1" ht="10.5" x14ac:dyDescent="0.15">
      <c r="A47" s="277" t="s">
        <v>4</v>
      </c>
      <c r="B47" s="278"/>
      <c r="C47" s="100">
        <f>SUM(C42:C46)</f>
        <v>0</v>
      </c>
      <c r="D47" s="101">
        <f>SUM(D42:D46)</f>
        <v>0</v>
      </c>
      <c r="E47" s="102">
        <f t="shared" ref="E47:N47" si="34">SUM(E42:E46)</f>
        <v>0</v>
      </c>
      <c r="F47" s="103">
        <f t="shared" si="34"/>
        <v>0</v>
      </c>
      <c r="G47" s="101">
        <f t="shared" si="34"/>
        <v>0</v>
      </c>
      <c r="H47" s="102">
        <f t="shared" si="34"/>
        <v>0</v>
      </c>
      <c r="I47" s="102">
        <f t="shared" si="34"/>
        <v>0</v>
      </c>
      <c r="J47" s="104">
        <f t="shared" si="34"/>
        <v>0</v>
      </c>
      <c r="K47" s="105">
        <f t="shared" si="34"/>
        <v>0</v>
      </c>
      <c r="L47" s="106">
        <f t="shared" si="34"/>
        <v>0</v>
      </c>
      <c r="M47" s="106">
        <f t="shared" si="34"/>
        <v>0</v>
      </c>
      <c r="N47" s="107">
        <f t="shared" si="34"/>
        <v>0</v>
      </c>
    </row>
    <row r="48" spans="1:85" s="5" customFormat="1" ht="11.25" x14ac:dyDescent="0.15">
      <c r="A48" s="108" t="s">
        <v>69</v>
      </c>
    </row>
    <row r="49" spans="1:82" s="15" customFormat="1" ht="52.5" x14ac:dyDescent="0.15">
      <c r="A49" s="263" t="s">
        <v>3</v>
      </c>
      <c r="B49" s="267"/>
      <c r="C49" s="109" t="s">
        <v>4</v>
      </c>
      <c r="D49" s="109" t="s">
        <v>5</v>
      </c>
      <c r="E49" s="110" t="s">
        <v>70</v>
      </c>
      <c r="F49" s="8" t="s">
        <v>71</v>
      </c>
      <c r="G49" s="40" t="s">
        <v>8</v>
      </c>
      <c r="H49" s="111" t="s">
        <v>9</v>
      </c>
      <c r="I49" s="112" t="s">
        <v>10</v>
      </c>
      <c r="J49" s="14" t="s">
        <v>15</v>
      </c>
      <c r="K49" s="14" t="s">
        <v>16</v>
      </c>
      <c r="L49" s="14" t="s">
        <v>72</v>
      </c>
      <c r="M49" s="14" t="s">
        <v>73</v>
      </c>
    </row>
    <row r="50" spans="1:82" s="15" customFormat="1" ht="10.5" x14ac:dyDescent="0.15">
      <c r="A50" s="265" t="s">
        <v>74</v>
      </c>
      <c r="B50" s="266"/>
      <c r="C50" s="113">
        <f>SUM(D50:F50)</f>
        <v>0</v>
      </c>
      <c r="D50" s="114"/>
      <c r="E50" s="115"/>
      <c r="F50" s="115"/>
      <c r="G50" s="116"/>
      <c r="H50" s="117"/>
      <c r="I50" s="118"/>
      <c r="J50" s="119"/>
      <c r="K50" s="119"/>
      <c r="L50" s="119"/>
      <c r="M50" s="119"/>
      <c r="N50" s="15" t="str">
        <f>BQ50&amp;BR50&amp;BS50&amp;BT50&amp;BU50</f>
        <v/>
      </c>
      <c r="BQ50" s="23" t="str">
        <f>IF(AND(C50&gt;0,J50="")," * No olvide digitar la variable Pueblos Originarios. Digite Cero si no tiene.",IF(J50&gt;C50," * La variable Pueblos Originarios No puede ser mayor al Total.",""))</f>
        <v/>
      </c>
      <c r="BR50" s="23" t="str">
        <f>IF(AND(C50&gt;0,K50="")," * No olvide digitar la variable Migrantes. Digite Cero si no tiene.",IF(K50&gt;C50," * La variable Migrantes No puede ser mayor al Total.",""))</f>
        <v/>
      </c>
      <c r="BS50" s="23" t="str">
        <f>IF(AND(C50&gt;0,L50="")," * No olvide digitar la variable Niños, niñas, adolescentes y jóvenes SENAME. Digite Cero si no tiene.",IF(L50&gt;C50," * La variable Niños, niñas, adolescentes y jóvenes SENAME No puede ser mayor al Total.",""))</f>
        <v/>
      </c>
      <c r="BT50" s="23" t="str">
        <f>IF(AND(C50&gt;0,M50="")," * No olvide digitar la variable Niños, niñas, adolescentes y jóvenes Mejor Niñez. Digite Cero si no tiene.",IF(M50&gt;C50," * La variable Niños, niñas, adolescentes y jóvenes Mejor Niñez No puede ser mayor al Total.",""))</f>
        <v/>
      </c>
      <c r="BZ50" s="25">
        <f t="shared" ref="BZ50:BZ58" si="35">IF(AND(C50&gt;0,J50=""),1,IF(J50&gt;C50,1,0))</f>
        <v>0</v>
      </c>
      <c r="CA50" s="25">
        <f t="shared" ref="CA50:CA58" si="36">IF(AND(C50&gt;0,K50=""),1,IF(K50&gt;C50,1,0))</f>
        <v>0</v>
      </c>
      <c r="CB50" s="25">
        <f t="shared" ref="CB50:CB58" si="37">IF(AND(C50&gt;0,L50=""),1,IF(L50&gt;C50,1,0))</f>
        <v>0</v>
      </c>
      <c r="CC50" s="25">
        <f t="shared" ref="CC50:CC58" si="38">IF(AND(C50&gt;0,M50=""),1,IF(M50&gt;C50,1,0))</f>
        <v>0</v>
      </c>
    </row>
    <row r="51" spans="1:82" s="15" customFormat="1" ht="10.5" x14ac:dyDescent="0.15">
      <c r="A51" s="260" t="s">
        <v>75</v>
      </c>
      <c r="B51" s="261"/>
      <c r="C51" s="120">
        <f t="shared" ref="C51:C56" si="39">SUM(D51:F51)</f>
        <v>0</v>
      </c>
      <c r="D51" s="121"/>
      <c r="E51" s="122"/>
      <c r="F51" s="122"/>
      <c r="G51" s="123"/>
      <c r="H51" s="117"/>
      <c r="I51" s="118"/>
      <c r="J51" s="119"/>
      <c r="K51" s="119"/>
      <c r="L51" s="119"/>
      <c r="M51" s="119"/>
      <c r="N51" s="15" t="str">
        <f t="shared" ref="N51:N58" si="40">BQ51&amp;BR51&amp;BS51&amp;BT51&amp;BU51</f>
        <v/>
      </c>
      <c r="BQ51" s="23" t="str">
        <f t="shared" ref="BQ51:BQ58" si="41">IF(AND(C51&gt;0,J51="")," * No olvide digitar la variable Pueblos Originarios. Digite Cero si no tiene.",IF(J51&gt;C51," * La variable Pueblos Originarios No puede ser mayor al Total.",""))</f>
        <v/>
      </c>
      <c r="BR51" s="23" t="str">
        <f t="shared" ref="BR51:BR58" si="42">IF(AND(C51&gt;0,K51="")," * No olvide digitar la variable Migrantes. Digite Cero si no tiene.",IF(K51&gt;C51," * La variable Migrantes No puede ser mayor al Total.",""))</f>
        <v/>
      </c>
      <c r="BS51" s="23" t="str">
        <f t="shared" ref="BS51:BS58" si="43">IF(AND(C51&gt;0,L51="")," * No olvide digitar la variable Niños, niñas, adolescentes y jóvenes SENAME. Digite Cero si no tiene.",IF(L51&gt;C51," * La variable Niños, niñas, adolescentes y jóvenes SENAME No puede ser mayor al Total.",""))</f>
        <v/>
      </c>
      <c r="BT51" s="23" t="str">
        <f t="shared" ref="BT51:BT58" si="44">IF(AND(C51&gt;0,M51="")," * No olvide digitar la variable Niños, niñas, adolescentes y jóvenes Mejor Niñez. Digite Cero si no tiene.",IF(M51&gt;C51," * La variable Niños, niñas, adolescentes y jóvenes Mejor Niñez No puede ser mayor al Total.",""))</f>
        <v/>
      </c>
      <c r="BZ51" s="25">
        <f t="shared" si="35"/>
        <v>0</v>
      </c>
      <c r="CA51" s="25">
        <f t="shared" si="36"/>
        <v>0</v>
      </c>
      <c r="CB51" s="25">
        <f t="shared" si="37"/>
        <v>0</v>
      </c>
      <c r="CC51" s="25">
        <f t="shared" si="38"/>
        <v>0</v>
      </c>
    </row>
    <row r="52" spans="1:82" s="15" customFormat="1" ht="10.5" x14ac:dyDescent="0.15">
      <c r="A52" s="260" t="s">
        <v>76</v>
      </c>
      <c r="B52" s="261"/>
      <c r="C52" s="16">
        <f t="shared" si="39"/>
        <v>0</v>
      </c>
      <c r="D52" s="121"/>
      <c r="E52" s="122"/>
      <c r="F52" s="122"/>
      <c r="G52" s="123"/>
      <c r="H52" s="117"/>
      <c r="I52" s="118"/>
      <c r="J52" s="119"/>
      <c r="K52" s="119"/>
      <c r="L52" s="119"/>
      <c r="M52" s="119"/>
      <c r="N52" s="15" t="str">
        <f t="shared" si="40"/>
        <v/>
      </c>
      <c r="BQ52" s="23" t="str">
        <f t="shared" si="41"/>
        <v/>
      </c>
      <c r="BR52" s="23" t="str">
        <f t="shared" si="42"/>
        <v/>
      </c>
      <c r="BS52" s="23" t="str">
        <f t="shared" si="43"/>
        <v/>
      </c>
      <c r="BT52" s="23" t="str">
        <f t="shared" si="44"/>
        <v/>
      </c>
      <c r="BZ52" s="25">
        <f t="shared" si="35"/>
        <v>0</v>
      </c>
      <c r="CA52" s="25">
        <f t="shared" si="36"/>
        <v>0</v>
      </c>
      <c r="CB52" s="25">
        <f t="shared" si="37"/>
        <v>0</v>
      </c>
      <c r="CC52" s="25">
        <f t="shared" si="38"/>
        <v>0</v>
      </c>
    </row>
    <row r="53" spans="1:82" s="15" customFormat="1" ht="10.5" x14ac:dyDescent="0.15">
      <c r="A53" s="279" t="s">
        <v>77</v>
      </c>
      <c r="B53" s="280"/>
      <c r="C53" s="16">
        <f t="shared" si="39"/>
        <v>0</v>
      </c>
      <c r="D53" s="121"/>
      <c r="E53" s="124"/>
      <c r="F53" s="122"/>
      <c r="G53" s="125"/>
      <c r="H53" s="126"/>
      <c r="I53" s="127"/>
      <c r="J53" s="99"/>
      <c r="K53" s="99"/>
      <c r="L53" s="99"/>
      <c r="M53" s="99"/>
      <c r="N53" s="15" t="str">
        <f t="shared" si="40"/>
        <v/>
      </c>
      <c r="BQ53" s="23" t="str">
        <f t="shared" si="41"/>
        <v/>
      </c>
      <c r="BR53" s="23" t="str">
        <f t="shared" si="42"/>
        <v/>
      </c>
      <c r="BS53" s="23" t="str">
        <f t="shared" si="43"/>
        <v/>
      </c>
      <c r="BT53" s="23" t="str">
        <f t="shared" si="44"/>
        <v/>
      </c>
      <c r="BZ53" s="25">
        <f t="shared" si="35"/>
        <v>0</v>
      </c>
      <c r="CA53" s="25">
        <f t="shared" si="36"/>
        <v>0</v>
      </c>
      <c r="CB53" s="25">
        <f t="shared" si="37"/>
        <v>0</v>
      </c>
      <c r="CC53" s="25">
        <f t="shared" si="38"/>
        <v>0</v>
      </c>
    </row>
    <row r="54" spans="1:82" s="15" customFormat="1" ht="10.5" x14ac:dyDescent="0.15">
      <c r="A54" s="281" t="s">
        <v>78</v>
      </c>
      <c r="B54" s="128" t="s">
        <v>79</v>
      </c>
      <c r="C54" s="129">
        <f t="shared" si="39"/>
        <v>55</v>
      </c>
      <c r="D54" s="114">
        <v>54</v>
      </c>
      <c r="E54" s="115">
        <v>1</v>
      </c>
      <c r="F54" s="115">
        <v>0</v>
      </c>
      <c r="G54" s="116"/>
      <c r="H54" s="130">
        <v>0</v>
      </c>
      <c r="I54" s="131">
        <v>0</v>
      </c>
      <c r="J54" s="132">
        <v>0</v>
      </c>
      <c r="K54" s="132">
        <v>0</v>
      </c>
      <c r="L54" s="132">
        <v>0</v>
      </c>
      <c r="M54" s="132">
        <v>0</v>
      </c>
      <c r="N54" s="15" t="str">
        <f t="shared" si="40"/>
        <v/>
      </c>
      <c r="BQ54" s="23" t="str">
        <f t="shared" si="41"/>
        <v/>
      </c>
      <c r="BR54" s="23" t="str">
        <f t="shared" si="42"/>
        <v/>
      </c>
      <c r="BS54" s="23" t="str">
        <f t="shared" si="43"/>
        <v/>
      </c>
      <c r="BT54" s="23" t="str">
        <f t="shared" si="44"/>
        <v/>
      </c>
      <c r="BZ54" s="25">
        <f t="shared" si="35"/>
        <v>0</v>
      </c>
      <c r="CA54" s="25">
        <f t="shared" si="36"/>
        <v>0</v>
      </c>
      <c r="CB54" s="25">
        <f t="shared" si="37"/>
        <v>0</v>
      </c>
      <c r="CC54" s="25">
        <f t="shared" si="38"/>
        <v>0</v>
      </c>
    </row>
    <row r="55" spans="1:82" s="15" customFormat="1" ht="10.5" x14ac:dyDescent="0.15">
      <c r="A55" s="282"/>
      <c r="B55" s="133" t="s">
        <v>80</v>
      </c>
      <c r="C55" s="16">
        <f t="shared" si="39"/>
        <v>0</v>
      </c>
      <c r="D55" s="121"/>
      <c r="E55" s="122"/>
      <c r="F55" s="122"/>
      <c r="G55" s="123"/>
      <c r="H55" s="130"/>
      <c r="I55" s="131"/>
      <c r="J55" s="132"/>
      <c r="K55" s="132"/>
      <c r="L55" s="132"/>
      <c r="M55" s="132"/>
      <c r="N55" s="15" t="str">
        <f t="shared" si="40"/>
        <v/>
      </c>
      <c r="BQ55" s="23" t="str">
        <f t="shared" si="41"/>
        <v/>
      </c>
      <c r="BR55" s="23" t="str">
        <f t="shared" si="42"/>
        <v/>
      </c>
      <c r="BS55" s="23" t="str">
        <f t="shared" si="43"/>
        <v/>
      </c>
      <c r="BT55" s="23" t="str">
        <f t="shared" si="44"/>
        <v/>
      </c>
      <c r="BZ55" s="25">
        <f t="shared" si="35"/>
        <v>0</v>
      </c>
      <c r="CA55" s="25">
        <f t="shared" si="36"/>
        <v>0</v>
      </c>
      <c r="CB55" s="25">
        <f t="shared" si="37"/>
        <v>0</v>
      </c>
      <c r="CC55" s="25">
        <f t="shared" si="38"/>
        <v>0</v>
      </c>
    </row>
    <row r="56" spans="1:82" s="15" customFormat="1" ht="10.5" x14ac:dyDescent="0.15">
      <c r="A56" s="283"/>
      <c r="B56" s="134" t="s">
        <v>81</v>
      </c>
      <c r="C56" s="34">
        <f t="shared" si="39"/>
        <v>0</v>
      </c>
      <c r="D56" s="135"/>
      <c r="E56" s="136"/>
      <c r="F56" s="136"/>
      <c r="G56" s="137"/>
      <c r="H56" s="117"/>
      <c r="I56" s="118"/>
      <c r="J56" s="119"/>
      <c r="K56" s="119"/>
      <c r="L56" s="119"/>
      <c r="M56" s="119"/>
      <c r="N56" s="15" t="str">
        <f t="shared" si="40"/>
        <v/>
      </c>
      <c r="BQ56" s="23" t="str">
        <f t="shared" si="41"/>
        <v/>
      </c>
      <c r="BR56" s="23" t="str">
        <f t="shared" si="42"/>
        <v/>
      </c>
      <c r="BS56" s="23" t="str">
        <f t="shared" si="43"/>
        <v/>
      </c>
      <c r="BT56" s="23" t="str">
        <f t="shared" si="44"/>
        <v/>
      </c>
      <c r="BZ56" s="25">
        <f t="shared" si="35"/>
        <v>0</v>
      </c>
      <c r="CA56" s="25">
        <f t="shared" si="36"/>
        <v>0</v>
      </c>
      <c r="CB56" s="25">
        <f t="shared" si="37"/>
        <v>0</v>
      </c>
      <c r="CC56" s="25">
        <f t="shared" si="38"/>
        <v>0</v>
      </c>
    </row>
    <row r="57" spans="1:82" s="15" customFormat="1" ht="10.5" x14ac:dyDescent="0.15">
      <c r="A57" s="265" t="s">
        <v>82</v>
      </c>
      <c r="B57" s="266"/>
      <c r="C57" s="129">
        <f>SUM(D57:G57)</f>
        <v>0</v>
      </c>
      <c r="D57" s="114"/>
      <c r="E57" s="115"/>
      <c r="F57" s="115"/>
      <c r="G57" s="138"/>
      <c r="H57" s="139"/>
      <c r="I57" s="140"/>
      <c r="J57" s="141"/>
      <c r="K57" s="141"/>
      <c r="L57" s="141"/>
      <c r="M57" s="141"/>
      <c r="N57" s="15" t="str">
        <f t="shared" si="40"/>
        <v/>
      </c>
      <c r="BQ57" s="23" t="str">
        <f t="shared" si="41"/>
        <v/>
      </c>
      <c r="BR57" s="23" t="str">
        <f t="shared" si="42"/>
        <v/>
      </c>
      <c r="BS57" s="23" t="str">
        <f t="shared" si="43"/>
        <v/>
      </c>
      <c r="BT57" s="23" t="str">
        <f t="shared" si="44"/>
        <v/>
      </c>
      <c r="BZ57" s="25">
        <f t="shared" si="35"/>
        <v>0</v>
      </c>
      <c r="CA57" s="25">
        <f t="shared" si="36"/>
        <v>0</v>
      </c>
      <c r="CB57" s="25">
        <f t="shared" si="37"/>
        <v>0</v>
      </c>
      <c r="CC57" s="25">
        <f t="shared" si="38"/>
        <v>0</v>
      </c>
    </row>
    <row r="58" spans="1:82" s="15" customFormat="1" ht="10.5" x14ac:dyDescent="0.15">
      <c r="A58" s="273" t="s">
        <v>83</v>
      </c>
      <c r="B58" s="271"/>
      <c r="C58" s="34">
        <f>SUM(D58:G58)</f>
        <v>33</v>
      </c>
      <c r="D58" s="135">
        <v>6</v>
      </c>
      <c r="E58" s="136">
        <v>27</v>
      </c>
      <c r="F58" s="136"/>
      <c r="G58" s="142"/>
      <c r="H58" s="126"/>
      <c r="I58" s="127"/>
      <c r="J58" s="99">
        <v>0</v>
      </c>
      <c r="K58" s="99">
        <v>0</v>
      </c>
      <c r="L58" s="99">
        <v>0</v>
      </c>
      <c r="M58" s="99">
        <v>0</v>
      </c>
      <c r="N58" s="15" t="str">
        <f t="shared" si="40"/>
        <v/>
      </c>
      <c r="BQ58" s="23" t="str">
        <f t="shared" si="41"/>
        <v/>
      </c>
      <c r="BR58" s="23" t="str">
        <f t="shared" si="42"/>
        <v/>
      </c>
      <c r="BS58" s="23" t="str">
        <f t="shared" si="43"/>
        <v/>
      </c>
      <c r="BT58" s="23" t="str">
        <f t="shared" si="44"/>
        <v/>
      </c>
      <c r="BZ58" s="25">
        <f t="shared" si="35"/>
        <v>0</v>
      </c>
      <c r="CA58" s="25">
        <f t="shared" si="36"/>
        <v>0</v>
      </c>
      <c r="CB58" s="25">
        <f t="shared" si="37"/>
        <v>0</v>
      </c>
      <c r="CC58" s="25">
        <f t="shared" si="38"/>
        <v>0</v>
      </c>
    </row>
    <row r="59" spans="1:82" s="15" customFormat="1" ht="10.5" x14ac:dyDescent="0.15">
      <c r="A59" s="277" t="s">
        <v>4</v>
      </c>
      <c r="B59" s="278"/>
      <c r="C59" s="65">
        <f>SUM(C54:C58)+C50</f>
        <v>88</v>
      </c>
      <c r="D59" s="143">
        <f t="shared" ref="D59:M59" si="45">SUM(D54:D58)+D50</f>
        <v>60</v>
      </c>
      <c r="E59" s="67">
        <f t="shared" si="45"/>
        <v>28</v>
      </c>
      <c r="F59" s="67">
        <f t="shared" si="45"/>
        <v>0</v>
      </c>
      <c r="G59" s="67">
        <f t="shared" si="45"/>
        <v>0</v>
      </c>
      <c r="H59" s="144">
        <f t="shared" si="45"/>
        <v>0</v>
      </c>
      <c r="I59" s="66">
        <f t="shared" si="45"/>
        <v>0</v>
      </c>
      <c r="J59" s="144">
        <f t="shared" si="45"/>
        <v>0</v>
      </c>
      <c r="K59" s="65">
        <f t="shared" si="45"/>
        <v>0</v>
      </c>
      <c r="L59" s="65">
        <f t="shared" si="45"/>
        <v>0</v>
      </c>
      <c r="M59" s="65">
        <f t="shared" si="45"/>
        <v>0</v>
      </c>
    </row>
    <row r="60" spans="1:82" s="145" customFormat="1" ht="10.5" x14ac:dyDescent="0.15">
      <c r="A60" s="145" t="s">
        <v>84</v>
      </c>
    </row>
    <row r="61" spans="1:82" s="5" customFormat="1" ht="11.25" x14ac:dyDescent="0.15">
      <c r="A61" s="3" t="s">
        <v>85</v>
      </c>
    </row>
    <row r="62" spans="1:82" s="5" customFormat="1" ht="11.25" customHeight="1" x14ac:dyDescent="0.15">
      <c r="A62" s="287" t="s">
        <v>86</v>
      </c>
      <c r="B62" s="289"/>
      <c r="C62" s="291" t="s">
        <v>87</v>
      </c>
      <c r="D62" s="291"/>
      <c r="E62" s="291"/>
      <c r="F62" s="291"/>
      <c r="G62" s="291"/>
      <c r="H62" s="291"/>
      <c r="I62" s="291"/>
      <c r="J62" s="291"/>
      <c r="K62" s="291"/>
      <c r="L62" s="291"/>
      <c r="M62" s="291"/>
      <c r="N62" s="291"/>
      <c r="O62" s="291"/>
      <c r="P62" s="292"/>
      <c r="Q62" s="297" t="s">
        <v>15</v>
      </c>
      <c r="R62" s="293" t="s">
        <v>16</v>
      </c>
      <c r="S62" s="293" t="s">
        <v>57</v>
      </c>
      <c r="T62" s="293" t="s">
        <v>88</v>
      </c>
      <c r="U62" s="295" t="s">
        <v>89</v>
      </c>
    </row>
    <row r="63" spans="1:82" s="15" customFormat="1" ht="21" x14ac:dyDescent="0.15">
      <c r="A63" s="288"/>
      <c r="B63" s="290"/>
      <c r="C63" s="14" t="s">
        <v>90</v>
      </c>
      <c r="D63" s="6" t="s">
        <v>4</v>
      </c>
      <c r="E63" s="41" t="s">
        <v>91</v>
      </c>
      <c r="F63" s="8" t="s">
        <v>92</v>
      </c>
      <c r="G63" s="8" t="s">
        <v>93</v>
      </c>
      <c r="H63" s="8" t="s">
        <v>94</v>
      </c>
      <c r="I63" s="8" t="s">
        <v>95</v>
      </c>
      <c r="J63" s="8" t="s">
        <v>96</v>
      </c>
      <c r="K63" s="8" t="s">
        <v>97</v>
      </c>
      <c r="L63" s="8" t="s">
        <v>98</v>
      </c>
      <c r="M63" s="8" t="s">
        <v>99</v>
      </c>
      <c r="N63" s="8" t="s">
        <v>100</v>
      </c>
      <c r="O63" s="8" t="s">
        <v>101</v>
      </c>
      <c r="P63" s="146" t="s">
        <v>102</v>
      </c>
      <c r="Q63" s="298"/>
      <c r="R63" s="294"/>
      <c r="S63" s="294"/>
      <c r="T63" s="294"/>
      <c r="U63" s="296"/>
    </row>
    <row r="64" spans="1:82" s="15" customFormat="1" ht="10.5" x14ac:dyDescent="0.15">
      <c r="A64" s="265" t="s">
        <v>103</v>
      </c>
      <c r="B64" s="266"/>
      <c r="C64" s="147"/>
      <c r="D64" s="148">
        <f t="shared" ref="D64:D69" si="46">SUM(E64:P64)</f>
        <v>0</v>
      </c>
      <c r="E64" s="114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38"/>
      <c r="Q64" s="48"/>
      <c r="R64" s="46"/>
      <c r="S64" s="46"/>
      <c r="T64" s="46"/>
      <c r="U64" s="49"/>
      <c r="V64" s="15" t="str">
        <f>BQ64&amp;BR64&amp;BS64&amp;BT64&amp;BU64</f>
        <v/>
      </c>
      <c r="BQ64" s="23" t="str">
        <f>IF(AND($D64&gt;0,Q64="")," * No olvide digitar la variable Pueblos originarios. Digite Cero si no tiene.",IF(Q64&gt;$D64," * La variable Pueblos originarios No puede ser mayor al Total.",""))</f>
        <v/>
      </c>
      <c r="BR64" s="23" t="str">
        <f>IF(AND($D64&gt;0,R64="")," * No olvide digitar la variable Migrantes. Digite Cero si no tiene.",IF(R64&gt;$D64," * La variable Migrantes No puede ser mayor al Total.",""))</f>
        <v/>
      </c>
      <c r="BS64" s="23" t="str">
        <f>IF(AND($D64&gt;0,S64="")," * No olvide digitar la variable Población en ECICEP. Digite Cero si no tiene.",IF(S64&gt;$D64," * La variable Población en ECICEP No puede ser mayor al Total.",""))</f>
        <v/>
      </c>
      <c r="BT64" s="23" t="str">
        <f>IF(AND($D64&gt;0,T64="")," * No olvide digitar la variable Población ELEAM o Institucionalizada. Digite Cero si no tiene.",IF(T64&gt;$D64," * La variable Población ELEAM o Institucionalizada No puede ser mayor al Total.",""))</f>
        <v/>
      </c>
      <c r="BU64" s="23" t="str">
        <f>IF(AND($D64&gt;0,U64="")," * No olvide digitar la variable Atención nutricional a personas con NED. Digite Cero si no tiene.",IF(U64&gt;$D64," * La variable Atención nutricional a personas con NED No puede ser mayor al Total.",""))</f>
        <v/>
      </c>
      <c r="BZ64" s="25">
        <f>IF(AND($D64&gt;0,Q64=""),1,IF(Q64&gt;$D64,1,0))</f>
        <v>0</v>
      </c>
      <c r="CA64" s="25">
        <f>IF(AND($D64&gt;0,R64=""),1,IF(R64&gt;$D64,1,0))</f>
        <v>0</v>
      </c>
      <c r="CB64" s="25">
        <f>IF(AND($D64&gt;0,S64=""),1,IF(S64&gt;$D64,1,0))</f>
        <v>0</v>
      </c>
      <c r="CC64" s="25">
        <f>IF(AND($D64&gt;0,T64=""),1,IF(T64&gt;$D64,1,0))</f>
        <v>0</v>
      </c>
      <c r="CD64" s="25">
        <f>IF(AND($D64&gt;0,U64=""),1,IF(U64&gt;$D64,1,0))</f>
        <v>0</v>
      </c>
    </row>
    <row r="65" spans="1:82" s="15" customFormat="1" ht="10.5" x14ac:dyDescent="0.15">
      <c r="A65" s="279" t="s">
        <v>104</v>
      </c>
      <c r="B65" s="280"/>
      <c r="C65" s="149"/>
      <c r="D65" s="150">
        <f t="shared" si="46"/>
        <v>0</v>
      </c>
      <c r="E65" s="135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42"/>
      <c r="Q65" s="63"/>
      <c r="R65" s="62"/>
      <c r="S65" s="62"/>
      <c r="T65" s="62"/>
      <c r="U65" s="151"/>
      <c r="V65" s="15" t="str">
        <f>BQ65&amp;BR65</f>
        <v/>
      </c>
      <c r="BQ65" s="23" t="str">
        <f>IF(AND(D65&gt;0,Q65="")," * No olvide digitar la variable Pueblos originarios. Digite Cero si no tiene.",IF(Q65&gt;D65," * La variable Pueblos originarios No puede ser mayor al Total.",""))</f>
        <v/>
      </c>
      <c r="BR65" s="23" t="str">
        <f>IF(AND(D65&gt;0,R65="")," * No olvide digitar la variable Migrantes. Digite Cero si no tiene.",IF(R65&gt;D65," * La variable Migrantes No puede ser mayor al Total.",""))</f>
        <v/>
      </c>
      <c r="BS65" s="23" t="str">
        <f t="shared" ref="BS65:BS69" si="47">IF(AND($D65&gt;0,S65="")," * No olvide digitar la variable Población en ECICEP. Digite Cero si no tiene.",IF(S65&gt;$D65," * La variable Población en ECICEP No puede ser mayor al Total.",""))</f>
        <v/>
      </c>
      <c r="BT65" s="23" t="str">
        <f t="shared" ref="BT65:BT69" si="48">IF(AND($D65&gt;0,T65="")," * No olvide digitar la variable Población ELEAM o Institucionalizada. Digite Cero si no tiene.",IF(T65&gt;$D65," * La variable Población ELEAM o Institucionalizada No puede ser mayor al Total.",""))</f>
        <v/>
      </c>
      <c r="BU65" s="23" t="str">
        <f t="shared" ref="BU65:BU69" si="49">IF(AND($D65&gt;0,U65="")," * No olvide digitar la variable Atención nutricional a personas con NED. Digite Cero si no tiene.",IF(U65&gt;$D65," * La variable Atención nutricional a personas con NED No puede ser mayor al Total.",""))</f>
        <v/>
      </c>
      <c r="BZ65" s="25">
        <f>IF(AND(D65&gt;0,Q65=""),1,IF(Q65&gt;D65,1,0))</f>
        <v>0</v>
      </c>
      <c r="CA65" s="25">
        <f>IF(AND(D65&gt;0,R65=""),1,IF(R65&gt;D65,1,0))</f>
        <v>0</v>
      </c>
      <c r="CB65" s="25">
        <f t="shared" ref="CB65:CD69" si="50">IF(AND($D65&gt;0,S65=""),1,IF(S65&gt;$D65,1,0))</f>
        <v>0</v>
      </c>
      <c r="CC65" s="25">
        <f t="shared" si="50"/>
        <v>0</v>
      </c>
      <c r="CD65" s="25">
        <f t="shared" si="50"/>
        <v>0</v>
      </c>
    </row>
    <row r="66" spans="1:82" s="15" customFormat="1" ht="10.5" x14ac:dyDescent="0.15">
      <c r="A66" s="274" t="s">
        <v>105</v>
      </c>
      <c r="B66" s="43" t="s">
        <v>106</v>
      </c>
      <c r="C66" s="147"/>
      <c r="D66" s="148">
        <f t="shared" si="46"/>
        <v>0</v>
      </c>
      <c r="E66" s="152"/>
      <c r="F66" s="153"/>
      <c r="G66" s="153"/>
      <c r="H66" s="153"/>
      <c r="I66" s="153"/>
      <c r="J66" s="153"/>
      <c r="K66" s="153"/>
      <c r="L66" s="153"/>
      <c r="M66" s="153"/>
      <c r="N66" s="153"/>
      <c r="O66" s="153"/>
      <c r="P66" s="154"/>
      <c r="Q66" s="79"/>
      <c r="R66" s="75"/>
      <c r="S66" s="75"/>
      <c r="T66" s="75"/>
      <c r="U66" s="155"/>
      <c r="V66" s="15" t="str">
        <f>BQ66&amp;BR66</f>
        <v/>
      </c>
      <c r="BQ66" s="23" t="str">
        <f>IF(AND(D66&gt;0,Q66="")," * No olvide digitar la variable Pueblos originarios. Digite Cero si no tiene.",IF(Q66&gt;D66," * La variable Pueblos originarios No puede ser mayor al Total.",""))</f>
        <v/>
      </c>
      <c r="BR66" s="23" t="str">
        <f>IF(AND(D66&gt;0,R66="")," * No olvide digitar la variable Migrantes. Digite Cero si no tiene.",IF(R66&gt;D66," * La variable Migrantes No puede ser mayor al Total.",""))</f>
        <v/>
      </c>
      <c r="BS66" s="23" t="str">
        <f t="shared" si="47"/>
        <v/>
      </c>
      <c r="BT66" s="23" t="str">
        <f t="shared" si="48"/>
        <v/>
      </c>
      <c r="BU66" s="23" t="str">
        <f t="shared" si="49"/>
        <v/>
      </c>
      <c r="BZ66" s="25">
        <f>IF(AND(D66&gt;0,Q66=""),1,IF(Q66&gt;D66,1,0))</f>
        <v>0</v>
      </c>
      <c r="CA66" s="25">
        <f>IF(AND(D66&gt;0,R66=""),1,IF(R66&gt;D66,1,0))</f>
        <v>0</v>
      </c>
      <c r="CB66" s="25">
        <f t="shared" si="50"/>
        <v>0</v>
      </c>
      <c r="CC66" s="25">
        <f t="shared" si="50"/>
        <v>0</v>
      </c>
      <c r="CD66" s="25">
        <f t="shared" si="50"/>
        <v>0</v>
      </c>
    </row>
    <row r="67" spans="1:82" s="15" customFormat="1" ht="10.5" x14ac:dyDescent="0.15">
      <c r="A67" s="275"/>
      <c r="B67" s="134" t="s">
        <v>107</v>
      </c>
      <c r="C67" s="156"/>
      <c r="D67" s="157">
        <f t="shared" si="46"/>
        <v>0</v>
      </c>
      <c r="E67" s="135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42"/>
      <c r="Q67" s="63"/>
      <c r="R67" s="62"/>
      <c r="S67" s="62"/>
      <c r="T67" s="62"/>
      <c r="U67" s="151"/>
      <c r="V67" s="15" t="str">
        <f>BQ67&amp;BR67</f>
        <v/>
      </c>
      <c r="BQ67" s="23" t="str">
        <f>IF(AND(D67&gt;0,Q67="")," * No olvide digitar la variable Pueblos originarios. Digite Cero si no tiene.",IF(Q67&gt;D67," * La variable Pueblos originarios No puede ser mayor al Total.",""))</f>
        <v/>
      </c>
      <c r="BR67" s="23" t="str">
        <f>IF(AND(D67&gt;0,R67="")," * No olvide digitar la variable Migrantes. Digite Cero si no tiene.",IF(R67&gt;D67," * La variable Migrantes No puede ser mayor al Total.",""))</f>
        <v/>
      </c>
      <c r="BS67" s="23" t="str">
        <f t="shared" si="47"/>
        <v/>
      </c>
      <c r="BT67" s="23" t="str">
        <f t="shared" si="48"/>
        <v/>
      </c>
      <c r="BU67" s="23" t="str">
        <f t="shared" si="49"/>
        <v/>
      </c>
      <c r="BZ67" s="25">
        <f>IF(AND(D67&gt;0,Q67=""),1,IF(Q67&gt;D67,1,0))</f>
        <v>0</v>
      </c>
      <c r="CA67" s="25">
        <f>IF(AND(D67&gt;0,R67=""),1,IF(R67&gt;D67,1,0))</f>
        <v>0</v>
      </c>
      <c r="CB67" s="25">
        <f t="shared" si="50"/>
        <v>0</v>
      </c>
      <c r="CC67" s="25">
        <f t="shared" si="50"/>
        <v>0</v>
      </c>
      <c r="CD67" s="25">
        <f t="shared" si="50"/>
        <v>0</v>
      </c>
    </row>
    <row r="68" spans="1:82" s="15" customFormat="1" ht="10.5" x14ac:dyDescent="0.15">
      <c r="A68" s="275"/>
      <c r="B68" s="158" t="s">
        <v>108</v>
      </c>
      <c r="C68" s="159"/>
      <c r="D68" s="160">
        <f t="shared" si="46"/>
        <v>0</v>
      </c>
      <c r="E68" s="152"/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154"/>
      <c r="Q68" s="79"/>
      <c r="R68" s="75"/>
      <c r="S68" s="75"/>
      <c r="T68" s="75"/>
      <c r="U68" s="155"/>
      <c r="V68" s="15" t="str">
        <f>BQ68&amp;BR68</f>
        <v/>
      </c>
      <c r="BQ68" s="23" t="str">
        <f>IF(AND(D68&gt;0,Q68="")," * No olvide digitar la variable Pueblos originarios. Digite Cero si no tiene.",IF(Q68&gt;D68," * La variable Pueblos originarios No puede ser mayor al Total.",""))</f>
        <v/>
      </c>
      <c r="BR68" s="23" t="str">
        <f>IF(AND(D68&gt;0,R68="")," * No olvide digitar la variable Migrantes. Digite Cero si no tiene.",IF(R68&gt;D68," * La variable Migrantes No puede ser mayor al Total.",""))</f>
        <v/>
      </c>
      <c r="BS68" s="23" t="str">
        <f t="shared" si="47"/>
        <v/>
      </c>
      <c r="BT68" s="23" t="str">
        <f t="shared" si="48"/>
        <v/>
      </c>
      <c r="BU68" s="23" t="str">
        <f t="shared" si="49"/>
        <v/>
      </c>
      <c r="BZ68" s="25">
        <f>IF(AND(D68&gt;0,Q68=""),1,IF(Q68&gt;D68,1,0))</f>
        <v>0</v>
      </c>
      <c r="CA68" s="25">
        <f>IF(AND(D68&gt;0,R68=""),1,IF(R68&gt;D68,1,0))</f>
        <v>0</v>
      </c>
      <c r="CB68" s="25">
        <f t="shared" si="50"/>
        <v>0</v>
      </c>
      <c r="CC68" s="25">
        <f t="shared" si="50"/>
        <v>0</v>
      </c>
      <c r="CD68" s="25">
        <f t="shared" si="50"/>
        <v>0</v>
      </c>
    </row>
    <row r="69" spans="1:82" s="15" customFormat="1" ht="10.5" x14ac:dyDescent="0.15">
      <c r="A69" s="276"/>
      <c r="B69" s="161" t="s">
        <v>109</v>
      </c>
      <c r="C69" s="162"/>
      <c r="D69" s="150">
        <f t="shared" si="46"/>
        <v>0</v>
      </c>
      <c r="E69" s="163"/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5"/>
      <c r="Q69" s="98"/>
      <c r="R69" s="60"/>
      <c r="S69" s="60"/>
      <c r="T69" s="60"/>
      <c r="U69" s="64"/>
      <c r="V69" s="15" t="str">
        <f>BQ69&amp;BR69</f>
        <v/>
      </c>
      <c r="BQ69" s="23" t="str">
        <f>IF(AND(D69&gt;0,Q69="")," * No olvide digitar la variable Pueblos originarios. Digite Cero si no tiene.",IF(Q69&gt;D69," * La variable Pueblos originarios No puede ser mayor al Total.",""))</f>
        <v/>
      </c>
      <c r="BR69" s="23" t="str">
        <f>IF(AND(D69&gt;0,R69="")," * No olvide digitar la variable Migrantes. Digite Cero si no tiene.",IF(R69&gt;D69," * La variable Migrantes No puede ser mayor al Total.",""))</f>
        <v/>
      </c>
      <c r="BS69" s="23" t="str">
        <f t="shared" si="47"/>
        <v/>
      </c>
      <c r="BT69" s="23" t="str">
        <f t="shared" si="48"/>
        <v/>
      </c>
      <c r="BU69" s="23" t="str">
        <f t="shared" si="49"/>
        <v/>
      </c>
      <c r="BZ69" s="25">
        <f>IF(AND(D69&gt;0,Q69=""),1,IF(Q69&gt;D69,1,0))</f>
        <v>0</v>
      </c>
      <c r="CA69" s="25">
        <f>IF(AND(D69&gt;0,R69=""),1,IF(R69&gt;D69,1,0))</f>
        <v>0</v>
      </c>
      <c r="CB69" s="25">
        <f t="shared" si="50"/>
        <v>0</v>
      </c>
      <c r="CC69" s="25">
        <f t="shared" si="50"/>
        <v>0</v>
      </c>
      <c r="CD69" s="25">
        <f t="shared" si="50"/>
        <v>0</v>
      </c>
    </row>
    <row r="70" spans="1:82" s="5" customFormat="1" ht="11.25" x14ac:dyDescent="0.15">
      <c r="A70" s="166" t="s">
        <v>110</v>
      </c>
    </row>
    <row r="71" spans="1:82" s="15" customFormat="1" ht="10.5" x14ac:dyDescent="0.15">
      <c r="A71" s="287" t="s">
        <v>111</v>
      </c>
      <c r="B71" s="289"/>
      <c r="C71" s="308" t="s">
        <v>112</v>
      </c>
      <c r="D71" s="308"/>
      <c r="E71" s="308"/>
      <c r="F71" s="308"/>
      <c r="G71" s="309"/>
      <c r="H71" s="284" t="s">
        <v>113</v>
      </c>
      <c r="I71" s="285"/>
    </row>
    <row r="72" spans="1:82" s="15" customFormat="1" ht="10.5" customHeight="1" x14ac:dyDescent="0.15">
      <c r="A72" s="306"/>
      <c r="B72" s="307"/>
      <c r="C72" s="287" t="s">
        <v>4</v>
      </c>
      <c r="D72" s="263" t="s">
        <v>114</v>
      </c>
      <c r="E72" s="264"/>
      <c r="F72" s="267"/>
      <c r="G72" s="299" t="s">
        <v>115</v>
      </c>
      <c r="H72" s="286"/>
      <c r="I72" s="285"/>
    </row>
    <row r="73" spans="1:82" s="15" customFormat="1" ht="21" x14ac:dyDescent="0.15">
      <c r="A73" s="288"/>
      <c r="B73" s="290"/>
      <c r="C73" s="288"/>
      <c r="D73" s="41" t="s">
        <v>116</v>
      </c>
      <c r="E73" s="8" t="s">
        <v>117</v>
      </c>
      <c r="F73" s="42" t="s">
        <v>102</v>
      </c>
      <c r="G73" s="300"/>
      <c r="H73" s="14" t="s">
        <v>118</v>
      </c>
      <c r="I73" s="6" t="s">
        <v>115</v>
      </c>
    </row>
    <row r="74" spans="1:82" s="15" customFormat="1" ht="10.5" x14ac:dyDescent="0.15">
      <c r="A74" s="301" t="s">
        <v>119</v>
      </c>
      <c r="B74" s="302"/>
      <c r="C74" s="113">
        <f t="shared" ref="C74:C81" si="51">SUM(D74:F74)+H74</f>
        <v>0</v>
      </c>
      <c r="D74" s="167"/>
      <c r="E74" s="168"/>
      <c r="F74" s="169"/>
      <c r="G74" s="170"/>
      <c r="H74" s="171"/>
      <c r="I74" s="172"/>
    </row>
    <row r="75" spans="1:82" s="15" customFormat="1" ht="10.5" x14ac:dyDescent="0.15">
      <c r="A75" s="303" t="s">
        <v>120</v>
      </c>
      <c r="B75" s="304"/>
      <c r="C75" s="120">
        <f t="shared" si="51"/>
        <v>0</v>
      </c>
      <c r="D75" s="173"/>
      <c r="E75" s="20"/>
      <c r="F75" s="174"/>
      <c r="G75" s="175"/>
      <c r="H75" s="176"/>
      <c r="I75" s="177"/>
    </row>
    <row r="76" spans="1:82" s="15" customFormat="1" ht="10.5" x14ac:dyDescent="0.15">
      <c r="A76" s="303" t="s">
        <v>121</v>
      </c>
      <c r="B76" s="304"/>
      <c r="C76" s="120">
        <f t="shared" si="51"/>
        <v>0</v>
      </c>
      <c r="D76" s="173"/>
      <c r="E76" s="20"/>
      <c r="F76" s="174"/>
      <c r="G76" s="175"/>
      <c r="H76" s="176"/>
      <c r="I76" s="177"/>
    </row>
    <row r="77" spans="1:82" s="15" customFormat="1" ht="10.5" x14ac:dyDescent="0.15">
      <c r="A77" s="305" t="s">
        <v>65</v>
      </c>
      <c r="B77" s="304"/>
      <c r="C77" s="120">
        <f t="shared" si="51"/>
        <v>0</v>
      </c>
      <c r="D77" s="173"/>
      <c r="E77" s="20"/>
      <c r="F77" s="174"/>
      <c r="G77" s="175"/>
      <c r="H77" s="176"/>
      <c r="I77" s="177"/>
    </row>
    <row r="78" spans="1:82" s="15" customFormat="1" ht="10.5" x14ac:dyDescent="0.15">
      <c r="A78" s="305" t="s">
        <v>66</v>
      </c>
      <c r="B78" s="304"/>
      <c r="C78" s="120">
        <f t="shared" si="51"/>
        <v>0</v>
      </c>
      <c r="D78" s="173"/>
      <c r="E78" s="20"/>
      <c r="F78" s="174"/>
      <c r="G78" s="175"/>
      <c r="H78" s="176"/>
      <c r="I78" s="177"/>
    </row>
    <row r="79" spans="1:82" s="15" customFormat="1" ht="10.5" x14ac:dyDescent="0.15">
      <c r="A79" s="303" t="s">
        <v>122</v>
      </c>
      <c r="B79" s="304"/>
      <c r="C79" s="120">
        <f t="shared" si="51"/>
        <v>0</v>
      </c>
      <c r="D79" s="173"/>
      <c r="E79" s="20"/>
      <c r="F79" s="174"/>
      <c r="G79" s="175"/>
      <c r="H79" s="176"/>
      <c r="I79" s="177"/>
    </row>
    <row r="80" spans="1:82" s="15" customFormat="1" ht="10.5" x14ac:dyDescent="0.15">
      <c r="A80" s="303" t="s">
        <v>123</v>
      </c>
      <c r="B80" s="304"/>
      <c r="C80" s="120">
        <f t="shared" si="51"/>
        <v>0</v>
      </c>
      <c r="D80" s="173"/>
      <c r="E80" s="20"/>
      <c r="F80" s="174"/>
      <c r="G80" s="175"/>
      <c r="H80" s="176"/>
      <c r="I80" s="177"/>
    </row>
    <row r="81" spans="1:78" s="15" customFormat="1" ht="10.5" x14ac:dyDescent="0.15">
      <c r="A81" s="310" t="s">
        <v>68</v>
      </c>
      <c r="B81" s="311"/>
      <c r="C81" s="178">
        <f t="shared" si="51"/>
        <v>0</v>
      </c>
      <c r="D81" s="179"/>
      <c r="E81" s="37"/>
      <c r="F81" s="180"/>
      <c r="G81" s="181"/>
      <c r="H81" s="182"/>
      <c r="I81" s="183"/>
    </row>
    <row r="82" spans="1:78" s="15" customFormat="1" ht="10.5" x14ac:dyDescent="0.15">
      <c r="A82" s="1" t="s">
        <v>124</v>
      </c>
    </row>
    <row r="83" spans="1:78" s="5" customFormat="1" ht="11.25" x14ac:dyDescent="0.15">
      <c r="A83" s="3" t="s">
        <v>125</v>
      </c>
    </row>
    <row r="84" spans="1:78" s="15" customFormat="1" ht="10.5" x14ac:dyDescent="0.15">
      <c r="A84" s="312" t="s">
        <v>126</v>
      </c>
      <c r="B84" s="312" t="s">
        <v>127</v>
      </c>
      <c r="C84" s="263" t="s">
        <v>128</v>
      </c>
      <c r="D84" s="264"/>
      <c r="E84" s="264"/>
      <c r="F84" s="264"/>
      <c r="G84" s="267"/>
    </row>
    <row r="85" spans="1:78" s="15" customFormat="1" ht="10.5" x14ac:dyDescent="0.15">
      <c r="A85" s="313"/>
      <c r="B85" s="313"/>
      <c r="C85" s="41" t="s">
        <v>129</v>
      </c>
      <c r="D85" s="11" t="s">
        <v>121</v>
      </c>
      <c r="E85" s="8" t="s">
        <v>130</v>
      </c>
      <c r="F85" s="8" t="s">
        <v>66</v>
      </c>
      <c r="G85" s="42" t="s">
        <v>122</v>
      </c>
    </row>
    <row r="86" spans="1:78" s="15" customFormat="1" ht="10.5" x14ac:dyDescent="0.15">
      <c r="A86" s="184" t="s">
        <v>131</v>
      </c>
      <c r="B86" s="185">
        <f>SUM(C86:G86)</f>
        <v>0</v>
      </c>
      <c r="C86" s="167"/>
      <c r="D86" s="186"/>
      <c r="E86" s="186"/>
      <c r="F86" s="186"/>
      <c r="G86" s="187"/>
    </row>
    <row r="87" spans="1:78" s="15" customFormat="1" ht="10.5" x14ac:dyDescent="0.15">
      <c r="A87" s="188" t="s">
        <v>80</v>
      </c>
      <c r="B87" s="189">
        <f>SUM(C87:G87)</f>
        <v>0</v>
      </c>
      <c r="C87" s="179"/>
      <c r="D87" s="190"/>
      <c r="E87" s="190"/>
      <c r="F87" s="190"/>
      <c r="G87" s="39"/>
    </row>
    <row r="88" spans="1:78" s="191" customFormat="1" ht="12" x14ac:dyDescent="0.2">
      <c r="A88" s="3" t="s">
        <v>132</v>
      </c>
    </row>
    <row r="89" spans="1:78" s="15" customFormat="1" ht="21" x14ac:dyDescent="0.15">
      <c r="A89" s="192" t="s">
        <v>133</v>
      </c>
      <c r="B89" s="193" t="s">
        <v>134</v>
      </c>
      <c r="C89" s="193" t="s">
        <v>135</v>
      </c>
    </row>
    <row r="90" spans="1:78" s="15" customFormat="1" ht="10.5" x14ac:dyDescent="0.15">
      <c r="A90" s="194" t="s">
        <v>131</v>
      </c>
      <c r="B90" s="195"/>
      <c r="C90" s="195"/>
    </row>
    <row r="91" spans="1:78" s="5" customFormat="1" ht="11.25" x14ac:dyDescent="0.15">
      <c r="A91" s="3" t="s">
        <v>136</v>
      </c>
    </row>
    <row r="92" spans="1:78" s="15" customFormat="1" ht="10.5" x14ac:dyDescent="0.15">
      <c r="A92" s="316" t="s">
        <v>137</v>
      </c>
      <c r="B92" s="316" t="s">
        <v>4</v>
      </c>
      <c r="C92" s="317" t="s">
        <v>138</v>
      </c>
      <c r="D92" s="318"/>
      <c r="E92" s="318"/>
      <c r="F92" s="318"/>
      <c r="G92" s="318"/>
      <c r="H92" s="318"/>
      <c r="I92" s="318"/>
      <c r="J92" s="318"/>
      <c r="K92" s="318"/>
      <c r="L92" s="318"/>
      <c r="M92" s="318"/>
      <c r="N92" s="318"/>
      <c r="O92" s="318"/>
      <c r="P92" s="318"/>
      <c r="Q92" s="318"/>
      <c r="R92" s="318"/>
      <c r="S92" s="318"/>
      <c r="T92" s="319" t="s">
        <v>139</v>
      </c>
      <c r="U92" s="320"/>
    </row>
    <row r="93" spans="1:78" s="15" customFormat="1" ht="10.5" x14ac:dyDescent="0.15">
      <c r="A93" s="316"/>
      <c r="B93" s="316"/>
      <c r="C93" s="323" t="s">
        <v>111</v>
      </c>
      <c r="D93" s="324"/>
      <c r="E93" s="324"/>
      <c r="F93" s="324"/>
      <c r="G93" s="324"/>
      <c r="H93" s="324"/>
      <c r="I93" s="324"/>
      <c r="J93" s="324"/>
      <c r="K93" s="324"/>
      <c r="L93" s="324"/>
      <c r="M93" s="324"/>
      <c r="N93" s="324"/>
      <c r="O93" s="324"/>
      <c r="P93" s="324"/>
      <c r="Q93" s="324"/>
      <c r="R93" s="324"/>
      <c r="S93" s="324"/>
      <c r="T93" s="321"/>
      <c r="U93" s="322"/>
    </row>
    <row r="94" spans="1:78" s="15" customFormat="1" ht="10.5" x14ac:dyDescent="0.15">
      <c r="A94" s="316"/>
      <c r="B94" s="316"/>
      <c r="C94" s="41" t="s">
        <v>129</v>
      </c>
      <c r="D94" s="8" t="s">
        <v>121</v>
      </c>
      <c r="E94" s="8" t="s">
        <v>130</v>
      </c>
      <c r="F94" s="8" t="s">
        <v>66</v>
      </c>
      <c r="G94" s="8" t="s">
        <v>122</v>
      </c>
      <c r="H94" s="8" t="s">
        <v>140</v>
      </c>
      <c r="I94" s="8" t="s">
        <v>141</v>
      </c>
      <c r="J94" s="8" t="s">
        <v>142</v>
      </c>
      <c r="K94" s="8" t="s">
        <v>143</v>
      </c>
      <c r="L94" s="8" t="s">
        <v>144</v>
      </c>
      <c r="M94" s="8" t="s">
        <v>145</v>
      </c>
      <c r="N94" s="8" t="s">
        <v>146</v>
      </c>
      <c r="O94" s="196" t="s">
        <v>147</v>
      </c>
      <c r="P94" s="8" t="s">
        <v>148</v>
      </c>
      <c r="Q94" s="8" t="s">
        <v>149</v>
      </c>
      <c r="R94" s="8" t="s">
        <v>150</v>
      </c>
      <c r="S94" s="42" t="s">
        <v>151</v>
      </c>
      <c r="T94" s="197" t="s">
        <v>152</v>
      </c>
      <c r="U94" s="198" t="s">
        <v>153</v>
      </c>
    </row>
    <row r="95" spans="1:78" s="15" customFormat="1" ht="21" x14ac:dyDescent="0.15">
      <c r="A95" s="199" t="s">
        <v>154</v>
      </c>
      <c r="B95" s="200">
        <f>SUM(C95:S95)</f>
        <v>0</v>
      </c>
      <c r="C95" s="167"/>
      <c r="D95" s="168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68"/>
      <c r="R95" s="168"/>
      <c r="S95" s="169"/>
      <c r="T95" s="167"/>
      <c r="U95" s="187"/>
      <c r="V95" s="15" t="str">
        <f>BQ95&amp;BR95</f>
        <v/>
      </c>
      <c r="BQ95" s="23" t="str">
        <f>IF((T95+U95)&lt;&gt;B95," * El total de Consultas por Sexo debe ser igual al Total de Consultas por grupo de Edad","")</f>
        <v/>
      </c>
      <c r="BZ95" s="25">
        <f t="shared" ref="BZ95:BZ109" si="52">IF((T95+U95)&lt;&gt;B95,1,0)</f>
        <v>0</v>
      </c>
    </row>
    <row r="96" spans="1:78" s="15" customFormat="1" ht="10.5" x14ac:dyDescent="0.15">
      <c r="A96" s="201" t="s">
        <v>155</v>
      </c>
      <c r="B96" s="200">
        <f t="shared" ref="B96:B109" si="53">SUM(C96:S96)</f>
        <v>0</v>
      </c>
      <c r="C96" s="173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174"/>
      <c r="T96" s="173"/>
      <c r="U96" s="22"/>
      <c r="V96" s="15" t="str">
        <f t="shared" ref="V96:V109" si="54">BQ96&amp;BR96</f>
        <v/>
      </c>
      <c r="BQ96" s="23" t="str">
        <f t="shared" ref="BQ96:BQ109" si="55">IF((T96+U96)&lt;&gt;B96," * El total de Consultas por Sexo debe ser igual al Total de Consultas por grupo de Edad","")</f>
        <v/>
      </c>
      <c r="BZ96" s="25">
        <f t="shared" si="52"/>
        <v>0</v>
      </c>
    </row>
    <row r="97" spans="1:78" s="15" customFormat="1" ht="10.5" x14ac:dyDescent="0.15">
      <c r="A97" s="201" t="s">
        <v>156</v>
      </c>
      <c r="B97" s="200">
        <f t="shared" si="53"/>
        <v>0</v>
      </c>
      <c r="C97" s="173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174"/>
      <c r="T97" s="173"/>
      <c r="U97" s="22"/>
      <c r="V97" s="15" t="str">
        <f t="shared" si="54"/>
        <v/>
      </c>
      <c r="BQ97" s="23" t="str">
        <f t="shared" si="55"/>
        <v/>
      </c>
      <c r="BZ97" s="25">
        <f t="shared" si="52"/>
        <v>0</v>
      </c>
    </row>
    <row r="98" spans="1:78" s="15" customFormat="1" ht="21" x14ac:dyDescent="0.15">
      <c r="A98" s="199" t="s">
        <v>157</v>
      </c>
      <c r="B98" s="200">
        <f t="shared" si="53"/>
        <v>0</v>
      </c>
      <c r="C98" s="173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174"/>
      <c r="T98" s="173"/>
      <c r="U98" s="22"/>
      <c r="V98" s="15" t="str">
        <f t="shared" si="54"/>
        <v/>
      </c>
      <c r="BQ98" s="23" t="str">
        <f t="shared" si="55"/>
        <v/>
      </c>
      <c r="BZ98" s="25">
        <f t="shared" si="52"/>
        <v>0</v>
      </c>
    </row>
    <row r="99" spans="1:78" s="15" customFormat="1" ht="10.5" x14ac:dyDescent="0.15">
      <c r="A99" s="201" t="s">
        <v>158</v>
      </c>
      <c r="B99" s="200">
        <f t="shared" si="53"/>
        <v>0</v>
      </c>
      <c r="C99" s="173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174"/>
      <c r="T99" s="173"/>
      <c r="U99" s="22"/>
      <c r="V99" s="15" t="str">
        <f t="shared" si="54"/>
        <v/>
      </c>
      <c r="BQ99" s="23" t="str">
        <f t="shared" si="55"/>
        <v/>
      </c>
      <c r="BZ99" s="25">
        <f t="shared" si="52"/>
        <v>0</v>
      </c>
    </row>
    <row r="100" spans="1:78" s="15" customFormat="1" ht="10.5" x14ac:dyDescent="0.15">
      <c r="A100" s="201" t="s">
        <v>159</v>
      </c>
      <c r="B100" s="200">
        <f t="shared" si="53"/>
        <v>0</v>
      </c>
      <c r="C100" s="173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174"/>
      <c r="T100" s="173"/>
      <c r="U100" s="22"/>
      <c r="V100" s="15" t="str">
        <f t="shared" si="54"/>
        <v/>
      </c>
      <c r="BQ100" s="23" t="str">
        <f t="shared" si="55"/>
        <v/>
      </c>
      <c r="BZ100" s="25">
        <f t="shared" si="52"/>
        <v>0</v>
      </c>
    </row>
    <row r="101" spans="1:78" s="15" customFormat="1" ht="10.5" x14ac:dyDescent="0.15">
      <c r="A101" s="201" t="s">
        <v>160</v>
      </c>
      <c r="B101" s="200">
        <f t="shared" si="53"/>
        <v>0</v>
      </c>
      <c r="C101" s="173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174"/>
      <c r="T101" s="173"/>
      <c r="U101" s="22"/>
      <c r="V101" s="15" t="str">
        <f t="shared" si="54"/>
        <v/>
      </c>
      <c r="BQ101" s="23" t="str">
        <f t="shared" si="55"/>
        <v/>
      </c>
      <c r="BZ101" s="25">
        <f t="shared" si="52"/>
        <v>0</v>
      </c>
    </row>
    <row r="102" spans="1:78" s="15" customFormat="1" ht="10.5" x14ac:dyDescent="0.15">
      <c r="A102" s="201" t="s">
        <v>161</v>
      </c>
      <c r="B102" s="200">
        <f t="shared" si="53"/>
        <v>0</v>
      </c>
      <c r="C102" s="173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174"/>
      <c r="T102" s="173"/>
      <c r="U102" s="22"/>
      <c r="V102" s="15" t="str">
        <f t="shared" si="54"/>
        <v/>
      </c>
      <c r="BQ102" s="23" t="str">
        <f t="shared" si="55"/>
        <v/>
      </c>
      <c r="BZ102" s="25">
        <f t="shared" si="52"/>
        <v>0</v>
      </c>
    </row>
    <row r="103" spans="1:78" s="15" customFormat="1" ht="10.5" x14ac:dyDescent="0.15">
      <c r="A103" s="201" t="s">
        <v>162</v>
      </c>
      <c r="B103" s="200">
        <f t="shared" si="53"/>
        <v>0</v>
      </c>
      <c r="C103" s="173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174"/>
      <c r="T103" s="173"/>
      <c r="U103" s="22"/>
      <c r="V103" s="15" t="str">
        <f t="shared" si="54"/>
        <v/>
      </c>
      <c r="BQ103" s="23" t="str">
        <f t="shared" si="55"/>
        <v/>
      </c>
      <c r="BZ103" s="25">
        <f t="shared" si="52"/>
        <v>0</v>
      </c>
    </row>
    <row r="104" spans="1:78" s="15" customFormat="1" ht="10.5" x14ac:dyDescent="0.15">
      <c r="A104" s="201" t="s">
        <v>163</v>
      </c>
      <c r="B104" s="200">
        <f t="shared" si="53"/>
        <v>0</v>
      </c>
      <c r="C104" s="173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174"/>
      <c r="T104" s="173"/>
      <c r="U104" s="22"/>
      <c r="V104" s="15" t="str">
        <f t="shared" si="54"/>
        <v/>
      </c>
      <c r="BQ104" s="23" t="str">
        <f t="shared" si="55"/>
        <v/>
      </c>
      <c r="BZ104" s="25">
        <f t="shared" si="52"/>
        <v>0</v>
      </c>
    </row>
    <row r="105" spans="1:78" s="15" customFormat="1" ht="10.5" x14ac:dyDescent="0.15">
      <c r="A105" s="201" t="s">
        <v>164</v>
      </c>
      <c r="B105" s="200">
        <f t="shared" si="53"/>
        <v>0</v>
      </c>
      <c r="C105" s="173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174"/>
      <c r="T105" s="173"/>
      <c r="U105" s="22"/>
      <c r="V105" s="15" t="str">
        <f t="shared" si="54"/>
        <v/>
      </c>
      <c r="BQ105" s="23" t="str">
        <f t="shared" si="55"/>
        <v/>
      </c>
      <c r="BZ105" s="25">
        <f t="shared" si="52"/>
        <v>0</v>
      </c>
    </row>
    <row r="106" spans="1:78" s="15" customFormat="1" ht="10.5" x14ac:dyDescent="0.15">
      <c r="A106" s="201" t="s">
        <v>165</v>
      </c>
      <c r="B106" s="200">
        <f t="shared" si="53"/>
        <v>0</v>
      </c>
      <c r="C106" s="173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174"/>
      <c r="T106" s="173"/>
      <c r="U106" s="22"/>
      <c r="V106" s="15" t="str">
        <f t="shared" si="54"/>
        <v/>
      </c>
      <c r="BQ106" s="23" t="str">
        <f t="shared" si="55"/>
        <v/>
      </c>
      <c r="BZ106" s="25">
        <f t="shared" si="52"/>
        <v>0</v>
      </c>
    </row>
    <row r="107" spans="1:78" s="15" customFormat="1" ht="10.5" x14ac:dyDescent="0.15">
      <c r="A107" s="201" t="s">
        <v>166</v>
      </c>
      <c r="B107" s="200">
        <f t="shared" si="53"/>
        <v>0</v>
      </c>
      <c r="C107" s="173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174"/>
      <c r="T107" s="173"/>
      <c r="U107" s="22"/>
      <c r="V107" s="15" t="str">
        <f t="shared" si="54"/>
        <v/>
      </c>
      <c r="BQ107" s="23" t="str">
        <f t="shared" si="55"/>
        <v/>
      </c>
      <c r="BZ107" s="25">
        <f t="shared" si="52"/>
        <v>0</v>
      </c>
    </row>
    <row r="108" spans="1:78" s="15" customFormat="1" ht="10.5" x14ac:dyDescent="0.15">
      <c r="A108" s="201" t="s">
        <v>167</v>
      </c>
      <c r="B108" s="200">
        <f t="shared" si="53"/>
        <v>0</v>
      </c>
      <c r="C108" s="173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174"/>
      <c r="T108" s="173"/>
      <c r="U108" s="22"/>
      <c r="V108" s="15" t="str">
        <f t="shared" si="54"/>
        <v/>
      </c>
      <c r="BQ108" s="23" t="str">
        <f t="shared" si="55"/>
        <v/>
      </c>
      <c r="BZ108" s="25">
        <f t="shared" si="52"/>
        <v>0</v>
      </c>
    </row>
    <row r="109" spans="1:78" s="15" customFormat="1" ht="10.5" x14ac:dyDescent="0.15">
      <c r="A109" s="201" t="s">
        <v>168</v>
      </c>
      <c r="B109" s="200">
        <f t="shared" si="53"/>
        <v>0</v>
      </c>
      <c r="C109" s="179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180"/>
      <c r="T109" s="179"/>
      <c r="U109" s="39"/>
      <c r="V109" s="15" t="str">
        <f t="shared" si="54"/>
        <v/>
      </c>
      <c r="BQ109" s="23" t="str">
        <f t="shared" si="55"/>
        <v/>
      </c>
      <c r="BZ109" s="25">
        <f t="shared" si="52"/>
        <v>0</v>
      </c>
    </row>
    <row r="110" spans="1:78" s="15" customFormat="1" ht="10.5" x14ac:dyDescent="0.15">
      <c r="A110" s="202" t="s">
        <v>4</v>
      </c>
      <c r="B110" s="203">
        <f>SUM(C110:S110)</f>
        <v>0</v>
      </c>
      <c r="C110" s="204">
        <f>SUM(C95:C109)</f>
        <v>0</v>
      </c>
      <c r="D110" s="205">
        <f t="shared" ref="D110:U110" si="56">SUM(D95:D109)</f>
        <v>0</v>
      </c>
      <c r="E110" s="205">
        <f t="shared" si="56"/>
        <v>0</v>
      </c>
      <c r="F110" s="205">
        <f t="shared" si="56"/>
        <v>0</v>
      </c>
      <c r="G110" s="205">
        <f t="shared" si="56"/>
        <v>0</v>
      </c>
      <c r="H110" s="206">
        <f t="shared" si="56"/>
        <v>0</v>
      </c>
      <c r="I110" s="205">
        <f t="shared" si="56"/>
        <v>0</v>
      </c>
      <c r="J110" s="205">
        <f t="shared" si="56"/>
        <v>0</v>
      </c>
      <c r="K110" s="205">
        <f t="shared" si="56"/>
        <v>0</v>
      </c>
      <c r="L110" s="205">
        <f t="shared" si="56"/>
        <v>0</v>
      </c>
      <c r="M110" s="205">
        <f t="shared" si="56"/>
        <v>0</v>
      </c>
      <c r="N110" s="205">
        <f t="shared" si="56"/>
        <v>0</v>
      </c>
      <c r="O110" s="205">
        <f t="shared" si="56"/>
        <v>0</v>
      </c>
      <c r="P110" s="205">
        <f t="shared" si="56"/>
        <v>0</v>
      </c>
      <c r="Q110" s="205">
        <f t="shared" si="56"/>
        <v>0</v>
      </c>
      <c r="R110" s="205">
        <f t="shared" si="56"/>
        <v>0</v>
      </c>
      <c r="S110" s="207">
        <f t="shared" si="56"/>
        <v>0</v>
      </c>
      <c r="T110" s="204">
        <f t="shared" si="56"/>
        <v>0</v>
      </c>
      <c r="U110" s="207">
        <f t="shared" si="56"/>
        <v>0</v>
      </c>
    </row>
    <row r="111" spans="1:78" s="5" customFormat="1" ht="11.25" x14ac:dyDescent="0.15">
      <c r="A111" s="108" t="s">
        <v>169</v>
      </c>
    </row>
    <row r="112" spans="1:78" s="15" customFormat="1" ht="10.5" x14ac:dyDescent="0.15">
      <c r="A112" s="284" t="s">
        <v>170</v>
      </c>
      <c r="B112" s="326" t="s">
        <v>171</v>
      </c>
      <c r="C112" s="329" t="s">
        <v>172</v>
      </c>
      <c r="D112" s="330"/>
      <c r="E112" s="331"/>
      <c r="F112" s="263" t="s">
        <v>173</v>
      </c>
      <c r="G112" s="264"/>
      <c r="H112" s="264"/>
      <c r="I112" s="264"/>
      <c r="J112" s="264"/>
      <c r="K112" s="264"/>
      <c r="L112" s="264"/>
      <c r="M112" s="264"/>
      <c r="N112" s="264"/>
      <c r="O112" s="264"/>
      <c r="P112" s="264"/>
      <c r="Q112" s="264"/>
      <c r="R112" s="264"/>
      <c r="S112" s="264"/>
      <c r="T112" s="208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78" s="15" customFormat="1" ht="10.5" x14ac:dyDescent="0.15">
      <c r="A113" s="325"/>
      <c r="B113" s="327"/>
      <c r="C113" s="332"/>
      <c r="D113" s="333"/>
      <c r="E113" s="334"/>
      <c r="F113" s="285" t="s">
        <v>174</v>
      </c>
      <c r="G113" s="285"/>
      <c r="H113" s="314" t="s">
        <v>175</v>
      </c>
      <c r="I113" s="315"/>
      <c r="J113" s="314" t="s">
        <v>176</v>
      </c>
      <c r="K113" s="315"/>
      <c r="L113" s="335" t="s">
        <v>177</v>
      </c>
      <c r="M113" s="336"/>
      <c r="N113" s="314" t="s">
        <v>147</v>
      </c>
      <c r="O113" s="315"/>
      <c r="P113" s="314" t="s">
        <v>178</v>
      </c>
      <c r="Q113" s="315"/>
      <c r="R113" s="314" t="s">
        <v>151</v>
      </c>
      <c r="S113" s="315"/>
    </row>
    <row r="114" spans="1:78" s="15" customFormat="1" ht="10.5" x14ac:dyDescent="0.15">
      <c r="A114" s="286"/>
      <c r="B114" s="328"/>
      <c r="C114" s="41" t="s">
        <v>179</v>
      </c>
      <c r="D114" s="11" t="s">
        <v>152</v>
      </c>
      <c r="E114" s="14" t="s">
        <v>153</v>
      </c>
      <c r="F114" s="41" t="s">
        <v>152</v>
      </c>
      <c r="G114" s="14" t="s">
        <v>153</v>
      </c>
      <c r="H114" s="41" t="s">
        <v>152</v>
      </c>
      <c r="I114" s="14" t="s">
        <v>153</v>
      </c>
      <c r="J114" s="41" t="s">
        <v>152</v>
      </c>
      <c r="K114" s="14" t="s">
        <v>153</v>
      </c>
      <c r="L114" s="41" t="s">
        <v>152</v>
      </c>
      <c r="M114" s="14" t="s">
        <v>153</v>
      </c>
      <c r="N114" s="41" t="s">
        <v>152</v>
      </c>
      <c r="O114" s="14" t="s">
        <v>153</v>
      </c>
      <c r="P114" s="41" t="s">
        <v>152</v>
      </c>
      <c r="Q114" s="14" t="s">
        <v>153</v>
      </c>
      <c r="R114" s="41" t="s">
        <v>152</v>
      </c>
      <c r="S114" s="14" t="s">
        <v>153</v>
      </c>
    </row>
    <row r="115" spans="1:78" s="15" customFormat="1" ht="10.5" x14ac:dyDescent="0.15">
      <c r="A115" s="209" t="s">
        <v>180</v>
      </c>
      <c r="B115" s="210"/>
      <c r="C115" s="211">
        <f t="shared" ref="C115:C118" si="57">SUM(D115+E115)</f>
        <v>0</v>
      </c>
      <c r="D115" s="212">
        <f>+F115+H115+J115+L115+N115+P115+R115</f>
        <v>0</v>
      </c>
      <c r="E115" s="213">
        <f>+G115+I115+K115+M115+O115+Q115+S115</f>
        <v>0</v>
      </c>
      <c r="F115" s="214"/>
      <c r="G115" s="215"/>
      <c r="H115" s="214"/>
      <c r="I115" s="215"/>
      <c r="J115" s="214"/>
      <c r="K115" s="216"/>
      <c r="L115" s="214"/>
      <c r="M115" s="216"/>
      <c r="N115" s="214"/>
      <c r="O115" s="216"/>
      <c r="P115" s="214"/>
      <c r="Q115" s="216"/>
      <c r="R115" s="214"/>
      <c r="S115" s="216"/>
    </row>
    <row r="116" spans="1:78" s="15" customFormat="1" ht="10.5" x14ac:dyDescent="0.15">
      <c r="A116" s="217" t="s">
        <v>181</v>
      </c>
      <c r="B116" s="173"/>
      <c r="C116" s="218">
        <f t="shared" si="57"/>
        <v>0</v>
      </c>
      <c r="D116" s="219">
        <f>+F116+H116+J116+L116+N116+P116+R116</f>
        <v>0</v>
      </c>
      <c r="E116" s="220">
        <f t="shared" ref="E116:E118" si="58">+G116+I116+K116+M116+O116+Q116+S116</f>
        <v>0</v>
      </c>
      <c r="F116" s="221"/>
      <c r="G116" s="222"/>
      <c r="H116" s="173"/>
      <c r="I116" s="22"/>
      <c r="J116" s="173"/>
      <c r="K116" s="174"/>
      <c r="L116" s="173"/>
      <c r="M116" s="174"/>
      <c r="N116" s="173"/>
      <c r="O116" s="174"/>
      <c r="P116" s="173"/>
      <c r="Q116" s="174"/>
      <c r="R116" s="173"/>
      <c r="S116" s="174"/>
    </row>
    <row r="117" spans="1:78" s="15" customFormat="1" ht="10.5" x14ac:dyDescent="0.15">
      <c r="A117" s="133" t="s">
        <v>182</v>
      </c>
      <c r="B117" s="132"/>
      <c r="C117" s="223">
        <f t="shared" si="57"/>
        <v>0</v>
      </c>
      <c r="D117" s="219">
        <f t="shared" ref="D117" si="59">+F117+H117+J117+L117+N117+P117+R117</f>
        <v>0</v>
      </c>
      <c r="E117" s="224">
        <f t="shared" si="58"/>
        <v>0</v>
      </c>
      <c r="F117" s="121"/>
      <c r="G117" s="225"/>
      <c r="H117" s="226"/>
      <c r="I117" s="222"/>
      <c r="J117" s="227"/>
      <c r="K117" s="132"/>
      <c r="L117" s="226"/>
      <c r="M117" s="222"/>
      <c r="N117" s="226"/>
      <c r="O117" s="222"/>
      <c r="P117" s="226"/>
      <c r="Q117" s="222"/>
      <c r="R117" s="121"/>
      <c r="S117" s="132"/>
    </row>
    <row r="118" spans="1:78" s="15" customFormat="1" ht="10.5" x14ac:dyDescent="0.15">
      <c r="A118" s="228" t="s">
        <v>183</v>
      </c>
      <c r="B118" s="229"/>
      <c r="C118" s="218">
        <f t="shared" si="57"/>
        <v>0</v>
      </c>
      <c r="D118" s="219">
        <f>+F118+H118+J118+L118+N118+P118+R118</f>
        <v>0</v>
      </c>
      <c r="E118" s="220">
        <f t="shared" si="58"/>
        <v>0</v>
      </c>
      <c r="F118" s="230"/>
      <c r="G118" s="222"/>
      <c r="H118" s="231"/>
      <c r="I118" s="225"/>
      <c r="J118" s="232"/>
      <c r="K118" s="229"/>
      <c r="L118" s="233"/>
      <c r="M118" s="222"/>
      <c r="N118" s="234"/>
      <c r="O118" s="229"/>
      <c r="P118" s="235"/>
      <c r="Q118" s="225"/>
      <c r="R118" s="235"/>
      <c r="S118" s="225"/>
    </row>
    <row r="119" spans="1:78" s="15" customFormat="1" ht="10.5" x14ac:dyDescent="0.15">
      <c r="A119" s="134" t="s">
        <v>184</v>
      </c>
      <c r="B119" s="99"/>
      <c r="C119" s="135"/>
      <c r="D119" s="253"/>
      <c r="E119" s="254"/>
      <c r="F119" s="28"/>
      <c r="G119" s="254"/>
      <c r="H119" s="255"/>
      <c r="I119" s="256"/>
      <c r="J119" s="257"/>
      <c r="K119" s="256"/>
      <c r="L119" s="257"/>
      <c r="M119" s="254"/>
      <c r="N119" s="258"/>
      <c r="O119" s="256"/>
      <c r="P119" s="257"/>
      <c r="Q119" s="259"/>
      <c r="R119" s="257"/>
      <c r="S119" s="254"/>
    </row>
    <row r="120" spans="1:78" s="15" customFormat="1" ht="10.5" x14ac:dyDescent="0.15">
      <c r="A120" s="242" t="s">
        <v>4</v>
      </c>
      <c r="B120" s="243">
        <f>SUM(B115:B119)</f>
        <v>0</v>
      </c>
      <c r="C120" s="65">
        <f>SUM(C115:C119)</f>
        <v>0</v>
      </c>
      <c r="D120" s="244">
        <f>SUM(D115:D119)</f>
        <v>0</v>
      </c>
      <c r="E120" s="68">
        <f t="shared" ref="E120:S120" si="60">SUM(E115:E119)</f>
        <v>0</v>
      </c>
      <c r="F120" s="66">
        <f t="shared" si="60"/>
        <v>0</v>
      </c>
      <c r="G120" s="68">
        <f t="shared" si="60"/>
        <v>0</v>
      </c>
      <c r="H120" s="66">
        <f t="shared" si="60"/>
        <v>0</v>
      </c>
      <c r="I120" s="68">
        <f t="shared" si="60"/>
        <v>0</v>
      </c>
      <c r="J120" s="65">
        <f t="shared" si="60"/>
        <v>0</v>
      </c>
      <c r="K120" s="245">
        <f t="shared" si="60"/>
        <v>0</v>
      </c>
      <c r="L120" s="66">
        <f t="shared" si="60"/>
        <v>0</v>
      </c>
      <c r="M120" s="68">
        <f t="shared" si="60"/>
        <v>0</v>
      </c>
      <c r="N120" s="66">
        <f t="shared" si="60"/>
        <v>0</v>
      </c>
      <c r="O120" s="68">
        <f t="shared" si="60"/>
        <v>0</v>
      </c>
      <c r="P120" s="66">
        <f t="shared" si="60"/>
        <v>0</v>
      </c>
      <c r="Q120" s="68">
        <f t="shared" si="60"/>
        <v>0</v>
      </c>
      <c r="R120" s="66">
        <f t="shared" si="60"/>
        <v>0</v>
      </c>
      <c r="S120" s="67">
        <f t="shared" si="60"/>
        <v>0</v>
      </c>
      <c r="T120" s="246"/>
    </row>
    <row r="121" spans="1:78" x14ac:dyDescent="0.25">
      <c r="BQ121"/>
      <c r="BR121"/>
      <c r="BS121"/>
      <c r="BT121"/>
      <c r="BU121"/>
      <c r="BW121"/>
      <c r="BX121"/>
      <c r="BY121"/>
      <c r="BZ121"/>
    </row>
    <row r="122" spans="1:78" x14ac:dyDescent="0.25">
      <c r="BQ122"/>
      <c r="BR122"/>
      <c r="BS122"/>
      <c r="BT122"/>
      <c r="BU122"/>
      <c r="BW122"/>
      <c r="BX122"/>
      <c r="BY122"/>
      <c r="BZ122"/>
    </row>
    <row r="123" spans="1:78" x14ac:dyDescent="0.25">
      <c r="BQ123"/>
      <c r="BR123"/>
      <c r="BS123"/>
      <c r="BT123"/>
      <c r="BU123"/>
      <c r="BW123"/>
      <c r="BX123"/>
      <c r="BY123"/>
      <c r="BZ123"/>
    </row>
    <row r="124" spans="1:78" x14ac:dyDescent="0.25">
      <c r="BQ124"/>
      <c r="BR124"/>
      <c r="BS124"/>
      <c r="BT124"/>
      <c r="BU124"/>
      <c r="BW124"/>
      <c r="BX124"/>
      <c r="BY124"/>
      <c r="BZ124"/>
    </row>
    <row r="125" spans="1:78" x14ac:dyDescent="0.25">
      <c r="BQ125"/>
      <c r="BR125"/>
      <c r="BS125"/>
      <c r="BT125"/>
      <c r="BU125"/>
      <c r="BW125"/>
      <c r="BX125"/>
      <c r="BY125"/>
      <c r="BZ125"/>
    </row>
    <row r="126" spans="1:78" x14ac:dyDescent="0.25">
      <c r="BQ126"/>
      <c r="BR126"/>
      <c r="BS126"/>
      <c r="BT126"/>
      <c r="BU126"/>
      <c r="BW126"/>
      <c r="BX126"/>
      <c r="BY126"/>
      <c r="BZ126"/>
    </row>
    <row r="127" spans="1:78" x14ac:dyDescent="0.25">
      <c r="BQ127"/>
      <c r="BR127"/>
      <c r="BS127"/>
      <c r="BT127"/>
      <c r="BU127"/>
      <c r="BW127"/>
      <c r="BX127"/>
      <c r="BY127"/>
      <c r="BZ127"/>
    </row>
    <row r="128" spans="1:78" x14ac:dyDescent="0.25">
      <c r="BQ128"/>
      <c r="BR128"/>
      <c r="BS128"/>
      <c r="BT128"/>
      <c r="BU128"/>
      <c r="BW128"/>
      <c r="BX128"/>
      <c r="BY128"/>
      <c r="BZ128"/>
    </row>
    <row r="129" spans="1:78" x14ac:dyDescent="0.25">
      <c r="BQ129"/>
      <c r="BR129"/>
      <c r="BS129"/>
      <c r="BT129"/>
      <c r="BU129"/>
      <c r="BW129"/>
      <c r="BX129"/>
      <c r="BY129"/>
      <c r="BZ129"/>
    </row>
    <row r="130" spans="1:78" x14ac:dyDescent="0.25">
      <c r="BQ130"/>
      <c r="BR130"/>
      <c r="BS130"/>
      <c r="BT130"/>
      <c r="BU130"/>
      <c r="BW130"/>
      <c r="BX130"/>
      <c r="BY130"/>
      <c r="BZ130"/>
    </row>
    <row r="131" spans="1:78" x14ac:dyDescent="0.25">
      <c r="BQ131"/>
      <c r="BR131"/>
      <c r="BS131"/>
      <c r="BT131"/>
      <c r="BU131"/>
      <c r="BW131"/>
      <c r="BX131"/>
      <c r="BY131"/>
      <c r="BZ131"/>
    </row>
    <row r="132" spans="1:78" x14ac:dyDescent="0.25">
      <c r="BQ132"/>
      <c r="BR132"/>
      <c r="BS132"/>
      <c r="BT132"/>
      <c r="BU132"/>
      <c r="BW132"/>
      <c r="BX132"/>
      <c r="BY132"/>
      <c r="BZ132"/>
    </row>
    <row r="133" spans="1:78" x14ac:dyDescent="0.25">
      <c r="BQ133"/>
      <c r="BR133"/>
      <c r="BS133"/>
      <c r="BT133"/>
      <c r="BU133"/>
      <c r="BW133"/>
      <c r="BX133"/>
      <c r="BY133"/>
      <c r="BZ133"/>
    </row>
    <row r="134" spans="1:78" x14ac:dyDescent="0.25">
      <c r="BQ134"/>
      <c r="BR134"/>
      <c r="BS134"/>
      <c r="BT134"/>
      <c r="BU134"/>
      <c r="BW134"/>
      <c r="BX134"/>
      <c r="BY134"/>
      <c r="BZ134"/>
    </row>
    <row r="135" spans="1:78" x14ac:dyDescent="0.25">
      <c r="BQ135"/>
      <c r="BR135"/>
      <c r="BS135"/>
      <c r="BT135"/>
      <c r="BU135"/>
      <c r="BW135"/>
      <c r="BX135"/>
      <c r="BY135"/>
      <c r="BZ135"/>
    </row>
    <row r="136" spans="1:78" x14ac:dyDescent="0.25">
      <c r="BQ136"/>
      <c r="BR136"/>
      <c r="BS136"/>
      <c r="BT136"/>
      <c r="BU136"/>
      <c r="BW136"/>
      <c r="BX136"/>
      <c r="BY136"/>
      <c r="BZ136"/>
    </row>
    <row r="137" spans="1:78" x14ac:dyDescent="0.25">
      <c r="BQ137"/>
      <c r="BR137"/>
      <c r="BS137"/>
      <c r="BT137"/>
      <c r="BU137"/>
      <c r="BW137"/>
      <c r="BX137"/>
      <c r="BY137"/>
      <c r="BZ137"/>
    </row>
    <row r="138" spans="1:78" x14ac:dyDescent="0.25">
      <c r="BQ138"/>
      <c r="BR138"/>
      <c r="BS138"/>
      <c r="BT138"/>
      <c r="BU138"/>
      <c r="BW138"/>
      <c r="BX138"/>
      <c r="BY138"/>
      <c r="BZ138"/>
    </row>
    <row r="139" spans="1:78" x14ac:dyDescent="0.25">
      <c r="A139" s="247" t="e">
        <f>SUM(C10:C35,D38:J47,#REF!,C50:C59,D64:D69,C74:C81,B86:B87,B90:C90,B95:B110)</f>
        <v>#REF!</v>
      </c>
      <c r="B139" s="248">
        <f>SUM(BW10:CA109)</f>
        <v>0</v>
      </c>
      <c r="BQ139"/>
      <c r="BR139"/>
      <c r="BS139"/>
      <c r="BT139"/>
      <c r="BU139"/>
      <c r="BW139"/>
      <c r="BX139"/>
      <c r="BY139"/>
      <c r="BZ139"/>
    </row>
    <row r="140" spans="1:78" x14ac:dyDescent="0.25">
      <c r="BQ140"/>
      <c r="BR140"/>
      <c r="BS140"/>
      <c r="BT140"/>
      <c r="BU140"/>
      <c r="BW140"/>
      <c r="BX140"/>
      <c r="BY140"/>
      <c r="BZ140"/>
    </row>
    <row r="141" spans="1:78" x14ac:dyDescent="0.25">
      <c r="BQ141"/>
      <c r="BR141"/>
      <c r="BS141"/>
      <c r="BT141"/>
      <c r="BU141"/>
      <c r="BW141"/>
      <c r="BX141"/>
      <c r="BY141"/>
      <c r="BZ141"/>
    </row>
    <row r="142" spans="1:78" x14ac:dyDescent="0.25">
      <c r="BQ142"/>
      <c r="BR142"/>
      <c r="BS142"/>
      <c r="BT142"/>
      <c r="BU142"/>
      <c r="BW142"/>
      <c r="BX142"/>
      <c r="BY142"/>
      <c r="BZ142"/>
    </row>
    <row r="143" spans="1:78" x14ac:dyDescent="0.25">
      <c r="BQ143"/>
      <c r="BR143"/>
      <c r="BS143"/>
      <c r="BT143"/>
      <c r="BU143"/>
      <c r="BW143"/>
      <c r="BX143"/>
      <c r="BY143"/>
      <c r="BZ143"/>
    </row>
    <row r="144" spans="1:78" x14ac:dyDescent="0.25">
      <c r="BQ144"/>
      <c r="BR144"/>
      <c r="BS144"/>
      <c r="BT144"/>
      <c r="BU144"/>
      <c r="BW144"/>
      <c r="BX144"/>
      <c r="BY144"/>
      <c r="BZ144"/>
    </row>
    <row r="145" spans="1:78" x14ac:dyDescent="0.25">
      <c r="BQ145"/>
      <c r="BR145"/>
      <c r="BS145"/>
      <c r="BT145"/>
      <c r="BU145"/>
      <c r="BW145"/>
      <c r="BX145"/>
      <c r="BY145"/>
      <c r="BZ145"/>
    </row>
    <row r="146" spans="1:78" x14ac:dyDescent="0.25">
      <c r="BQ146"/>
      <c r="BR146"/>
      <c r="BS146"/>
      <c r="BT146"/>
      <c r="BU146"/>
      <c r="BW146"/>
      <c r="BX146"/>
      <c r="BY146"/>
      <c r="BZ146"/>
    </row>
    <row r="147" spans="1:78" x14ac:dyDescent="0.25">
      <c r="BQ147"/>
      <c r="BR147"/>
      <c r="BS147"/>
      <c r="BT147"/>
      <c r="BU147"/>
      <c r="BW147"/>
      <c r="BX147"/>
      <c r="BY147"/>
      <c r="BZ147"/>
    </row>
    <row r="148" spans="1:78" x14ac:dyDescent="0.25">
      <c r="BQ148"/>
      <c r="BR148"/>
      <c r="BS148"/>
      <c r="BT148"/>
      <c r="BU148"/>
      <c r="BW148"/>
      <c r="BX148"/>
      <c r="BY148"/>
      <c r="BZ148"/>
    </row>
    <row r="149" spans="1:78" x14ac:dyDescent="0.25">
      <c r="BQ149"/>
      <c r="BR149"/>
      <c r="BS149"/>
      <c r="BT149"/>
      <c r="BU149"/>
      <c r="BW149"/>
      <c r="BX149"/>
      <c r="BY149"/>
      <c r="BZ149"/>
    </row>
    <row r="150" spans="1:78" x14ac:dyDescent="0.25">
      <c r="A150" s="249">
        <f>SUM(C10:C35,C38:J40,C42:J46,C50:C58,C64:D69,C74:C81,B86:B87,B95:B109,B90:C90,B115:C119)</f>
        <v>88</v>
      </c>
      <c r="B150" s="249">
        <f>SUM(BZ10:CG109)</f>
        <v>0</v>
      </c>
      <c r="BQ150"/>
      <c r="BR150"/>
      <c r="BS150"/>
      <c r="BT150"/>
      <c r="BU150"/>
      <c r="BW150"/>
      <c r="BX150"/>
      <c r="BY150"/>
      <c r="BZ150"/>
    </row>
    <row r="151" spans="1:78" x14ac:dyDescent="0.25">
      <c r="BQ151"/>
      <c r="BR151"/>
      <c r="BS151"/>
      <c r="BT151"/>
      <c r="BU151"/>
      <c r="BW151"/>
      <c r="BX151"/>
      <c r="BY151"/>
      <c r="BZ151"/>
    </row>
    <row r="152" spans="1:78" x14ac:dyDescent="0.25">
      <c r="BQ152"/>
      <c r="BR152"/>
      <c r="BS152"/>
      <c r="BT152"/>
      <c r="BU152"/>
      <c r="BW152"/>
      <c r="BX152"/>
      <c r="BY152"/>
      <c r="BZ152"/>
    </row>
    <row r="153" spans="1:78" x14ac:dyDescent="0.25">
      <c r="BQ153"/>
      <c r="BR153"/>
      <c r="BS153"/>
      <c r="BT153"/>
      <c r="BU153"/>
      <c r="BW153"/>
      <c r="BX153"/>
      <c r="BY153"/>
      <c r="BZ153"/>
    </row>
    <row r="154" spans="1:78" x14ac:dyDescent="0.25">
      <c r="BQ154"/>
      <c r="BR154"/>
      <c r="BS154"/>
      <c r="BT154"/>
      <c r="BU154"/>
      <c r="BW154"/>
      <c r="BX154"/>
      <c r="BY154"/>
      <c r="BZ154"/>
    </row>
    <row r="155" spans="1:78" x14ac:dyDescent="0.25">
      <c r="BQ155"/>
      <c r="BR155"/>
      <c r="BS155"/>
      <c r="BT155"/>
      <c r="BU155"/>
      <c r="BW155"/>
      <c r="BX155"/>
      <c r="BY155"/>
      <c r="BZ155"/>
    </row>
    <row r="156" spans="1:78" x14ac:dyDescent="0.25">
      <c r="BQ156"/>
      <c r="BR156"/>
      <c r="BS156"/>
      <c r="BT156"/>
      <c r="BU156"/>
      <c r="BW156"/>
      <c r="BX156"/>
      <c r="BY156"/>
      <c r="BZ156"/>
    </row>
    <row r="157" spans="1:78" x14ac:dyDescent="0.25">
      <c r="BQ157"/>
      <c r="BR157"/>
      <c r="BS157"/>
      <c r="BT157"/>
      <c r="BU157"/>
      <c r="BW157"/>
      <c r="BX157"/>
      <c r="BY157"/>
      <c r="BZ157"/>
    </row>
    <row r="158" spans="1:78" x14ac:dyDescent="0.25">
      <c r="BQ158"/>
      <c r="BR158"/>
      <c r="BS158"/>
      <c r="BT158"/>
      <c r="BU158"/>
      <c r="BW158"/>
      <c r="BX158"/>
      <c r="BY158"/>
      <c r="BZ158"/>
    </row>
    <row r="159" spans="1:78" x14ac:dyDescent="0.25">
      <c r="BQ159"/>
      <c r="BR159"/>
      <c r="BS159"/>
      <c r="BT159"/>
      <c r="BU159"/>
      <c r="BW159"/>
      <c r="BX159"/>
      <c r="BY159"/>
      <c r="BZ159"/>
    </row>
    <row r="160" spans="1:78" x14ac:dyDescent="0.25">
      <c r="BQ160"/>
      <c r="BR160"/>
      <c r="BS160"/>
      <c r="BT160"/>
      <c r="BU160"/>
      <c r="BW160"/>
      <c r="BX160"/>
      <c r="BY160"/>
      <c r="BZ160"/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</sheetData>
  <mergeCells count="86">
    <mergeCell ref="R113:S113"/>
    <mergeCell ref="A92:A94"/>
    <mergeCell ref="B92:B94"/>
    <mergeCell ref="C92:S92"/>
    <mergeCell ref="T92:U93"/>
    <mergeCell ref="C93:S93"/>
    <mergeCell ref="A112:A114"/>
    <mergeCell ref="B112:B114"/>
    <mergeCell ref="C112:E113"/>
    <mergeCell ref="F112:S112"/>
    <mergeCell ref="F113:G113"/>
    <mergeCell ref="H113:I113"/>
    <mergeCell ref="J113:K113"/>
    <mergeCell ref="L113:M113"/>
    <mergeCell ref="N113:O113"/>
    <mergeCell ref="P113:Q113"/>
    <mergeCell ref="C84:G84"/>
    <mergeCell ref="G72:G73"/>
    <mergeCell ref="A74:B74"/>
    <mergeCell ref="A75:B75"/>
    <mergeCell ref="A76:B76"/>
    <mergeCell ref="A77:B77"/>
    <mergeCell ref="A78:B78"/>
    <mergeCell ref="A71:B73"/>
    <mergeCell ref="C71:G71"/>
    <mergeCell ref="A79:B79"/>
    <mergeCell ref="A80:B80"/>
    <mergeCell ref="A81:B81"/>
    <mergeCell ref="A84:A85"/>
    <mergeCell ref="B84:B85"/>
    <mergeCell ref="T62:T63"/>
    <mergeCell ref="U62:U63"/>
    <mergeCell ref="A64:B64"/>
    <mergeCell ref="A65:B65"/>
    <mergeCell ref="A66:A69"/>
    <mergeCell ref="Q62:Q63"/>
    <mergeCell ref="R62:R63"/>
    <mergeCell ref="S62:S63"/>
    <mergeCell ref="H71:I72"/>
    <mergeCell ref="C72:C73"/>
    <mergeCell ref="D72:F72"/>
    <mergeCell ref="A59:B59"/>
    <mergeCell ref="A62:B63"/>
    <mergeCell ref="C62:P62"/>
    <mergeCell ref="A58:B58"/>
    <mergeCell ref="A38:A40"/>
    <mergeCell ref="A41:B41"/>
    <mergeCell ref="A42:A46"/>
    <mergeCell ref="A47:B47"/>
    <mergeCell ref="A49:B49"/>
    <mergeCell ref="A50:B50"/>
    <mergeCell ref="A51:B51"/>
    <mergeCell ref="A52:B52"/>
    <mergeCell ref="A53:B53"/>
    <mergeCell ref="A54:A56"/>
    <mergeCell ref="A57:B57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N36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13:B13"/>
    <mergeCell ref="A6:P6"/>
    <mergeCell ref="A9:B9"/>
    <mergeCell ref="A10:B10"/>
    <mergeCell ref="A11:B11"/>
    <mergeCell ref="A12:B12"/>
  </mergeCells>
  <dataValidations count="5">
    <dataValidation type="whole" allowBlank="1" showInputMessage="1" showErrorMessage="1" sqref="D10:S35" xr:uid="{00000000-0002-0000-0800-000000000000}">
      <formula1>0</formula1>
      <formula2>9.99999999999999E+34</formula2>
    </dataValidation>
    <dataValidation type="whole" allowBlank="1" showInputMessage="1" showErrorMessage="1" sqref="C42:N46" xr:uid="{00000000-0002-0000-0800-000001000000}">
      <formula1>0</formula1>
      <formula2>9.99999999999999E+30</formula2>
    </dataValidation>
    <dataValidation type="whole" allowBlank="1" showInputMessage="1" showErrorMessage="1" sqref="D50:M58" xr:uid="{00000000-0002-0000-0800-000002000000}">
      <formula1>0</formula1>
      <formula2>9.99999999999999E+36</formula2>
    </dataValidation>
    <dataValidation type="whole" operator="greaterThanOrEqual" allowBlank="1" showInputMessage="1" showErrorMessage="1" sqref="D74:I81 C86:G87 B90:C90 C95:U109 F115:S118 C64:C69 C47:N47 C38:N41 E64:U69 B115:B119 C119" xr:uid="{00000000-0002-0000-0800-000003000000}">
      <formula1>0</formula1>
    </dataValidation>
    <dataValidation type="whole" operator="equal" allowBlank="1" showInputMessage="1" showErrorMessage="1" sqref="D119:S119" xr:uid="{00000000-0002-0000-0800-000004000000}">
      <formula1>0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H354"/>
  <sheetViews>
    <sheetView workbookViewId="0"/>
  </sheetViews>
  <sheetFormatPr baseColWidth="10" defaultColWidth="11.42578125" defaultRowHeight="15" x14ac:dyDescent="0.25"/>
  <cols>
    <col min="1" max="1" width="40.42578125" customWidth="1"/>
    <col min="2" max="2" width="32.7109375" customWidth="1"/>
    <col min="3" max="3" width="18.28515625" customWidth="1"/>
    <col min="4" max="9" width="16" customWidth="1"/>
    <col min="10" max="10" width="16.7109375" customWidth="1"/>
    <col min="11" max="11" width="15.28515625" customWidth="1"/>
    <col min="12" max="12" width="14.5703125" customWidth="1"/>
    <col min="13" max="13" width="15.140625" customWidth="1"/>
    <col min="14" max="19" width="14.7109375" customWidth="1"/>
    <col min="67" max="68" width="11.42578125" hidden="1" customWidth="1"/>
    <col min="69" max="73" width="10.7109375" style="250" hidden="1" customWidth="1"/>
    <col min="74" max="74" width="10.7109375" hidden="1" customWidth="1"/>
    <col min="75" max="78" width="10.7109375" style="251" hidden="1" customWidth="1"/>
    <col min="79" max="85" width="10.7109375" hidden="1" customWidth="1"/>
    <col min="86" max="86" width="11.42578125" hidden="1" customWidth="1"/>
    <col min="87" max="95" width="0" hidden="1" customWidth="1"/>
  </cols>
  <sheetData>
    <row r="1" spans="1:85" x14ac:dyDescent="0.25">
      <c r="A1" s="1" t="s">
        <v>0</v>
      </c>
      <c r="BQ1"/>
      <c r="BR1"/>
      <c r="BS1"/>
      <c r="BT1"/>
      <c r="BU1"/>
      <c r="BW1"/>
      <c r="BX1"/>
      <c r="BY1"/>
      <c r="BZ1"/>
    </row>
    <row r="2" spans="1:85" x14ac:dyDescent="0.25">
      <c r="A2" s="1" t="str">
        <f>CONCATENATE("COMUNA: ",[10]NOMBRE!B2, " (",[10]NOMBRE!C2,[10]NOMBRE!D2,[10]NOMBRE!E2,[10]NOMBRE!F2,[10]NOMBRE!G2,")")</f>
        <v>COMUNA: LINARES (07401)</v>
      </c>
      <c r="BQ2"/>
      <c r="BR2"/>
      <c r="BS2"/>
      <c r="BT2"/>
      <c r="BU2"/>
      <c r="BW2"/>
      <c r="BX2"/>
      <c r="BY2"/>
      <c r="BZ2"/>
    </row>
    <row r="3" spans="1:85" x14ac:dyDescent="0.25">
      <c r="A3" s="1" t="str">
        <f>CONCATENATE("ESTABLECIMIENTO/ESTRATEGIA: ", [10]NOMBRE!B3, " (",[10]NOMBRE!C3,[10]NOMBRE!D3,[10]NOMBRE!E3,[10]NOMBRE!F3,[10]NOMBRE!G3,[10]NOMBRE!H3,")")</f>
        <v>ESTABLECIMIENTO/ESTRATEGIA: HOSPITAL PRESIDENTE CARLOS IBAÑEZ DEL CAMPO (116108)</v>
      </c>
      <c r="BQ3"/>
      <c r="BR3"/>
      <c r="BS3"/>
      <c r="BT3"/>
      <c r="BU3"/>
      <c r="BW3"/>
      <c r="BX3"/>
      <c r="BY3"/>
      <c r="BZ3"/>
    </row>
    <row r="4" spans="1:85" x14ac:dyDescent="0.25">
      <c r="A4" s="1" t="str">
        <f>CONCATENATE("MES: ",[10]NOMBRE!B6, " (",[10]NOMBRE!C6,[10]NOMBRE!D6,")")</f>
        <v>MES: SEPTIEMBRE (09)</v>
      </c>
      <c r="BQ4"/>
      <c r="BR4"/>
      <c r="BS4"/>
      <c r="BT4"/>
      <c r="BU4"/>
      <c r="BW4"/>
      <c r="BX4"/>
      <c r="BY4"/>
      <c r="BZ4"/>
    </row>
    <row r="5" spans="1:85" x14ac:dyDescent="0.25">
      <c r="A5" s="1" t="str">
        <f>CONCATENATE("AÑO: ",[10]NOMBRE!B7)</f>
        <v>AÑO: 2025</v>
      </c>
      <c r="BQ5"/>
      <c r="BR5"/>
      <c r="BS5"/>
      <c r="BT5"/>
      <c r="BU5"/>
      <c r="BW5"/>
      <c r="BX5"/>
      <c r="BY5"/>
      <c r="BZ5"/>
    </row>
    <row r="6" spans="1:85" ht="18" customHeight="1" x14ac:dyDescent="0.25">
      <c r="A6" s="262" t="s">
        <v>1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BQ6"/>
      <c r="BR6"/>
      <c r="BS6"/>
      <c r="BT6"/>
      <c r="BU6"/>
      <c r="BW6"/>
      <c r="BX6"/>
      <c r="BY6"/>
      <c r="BZ6"/>
    </row>
    <row r="7" spans="1:85" x14ac:dyDescent="0.25">
      <c r="S7" s="2"/>
      <c r="T7" s="2"/>
      <c r="BQ7"/>
      <c r="BR7"/>
      <c r="BS7"/>
      <c r="BT7"/>
      <c r="BU7"/>
      <c r="BW7"/>
      <c r="BX7"/>
      <c r="BY7"/>
      <c r="BZ7"/>
    </row>
    <row r="8" spans="1:85" s="5" customFormat="1" ht="18" customHeight="1" x14ac:dyDescent="0.15">
      <c r="A8" s="3" t="s">
        <v>2</v>
      </c>
      <c r="B8" s="4"/>
      <c r="C8" s="4"/>
      <c r="D8" s="4"/>
      <c r="E8" s="4"/>
      <c r="F8" s="4"/>
      <c r="G8" s="3"/>
      <c r="H8" s="4"/>
      <c r="I8" s="4"/>
      <c r="J8" s="4"/>
      <c r="K8" s="4"/>
      <c r="L8" s="4"/>
      <c r="M8" s="4"/>
      <c r="N8" s="4"/>
      <c r="O8" s="4"/>
      <c r="P8" s="4"/>
      <c r="S8" s="2"/>
      <c r="T8" s="2"/>
    </row>
    <row r="9" spans="1:85" s="15" customFormat="1" ht="47.25" customHeight="1" x14ac:dyDescent="0.15">
      <c r="A9" s="263" t="s">
        <v>3</v>
      </c>
      <c r="B9" s="264"/>
      <c r="C9" s="6" t="s">
        <v>4</v>
      </c>
      <c r="D9" s="7" t="s">
        <v>5</v>
      </c>
      <c r="E9" s="8" t="s">
        <v>6</v>
      </c>
      <c r="F9" s="8" t="s">
        <v>7</v>
      </c>
      <c r="G9" s="9" t="s">
        <v>8</v>
      </c>
      <c r="H9" s="10" t="s">
        <v>9</v>
      </c>
      <c r="I9" s="10" t="s">
        <v>10</v>
      </c>
      <c r="J9" s="11" t="s">
        <v>11</v>
      </c>
      <c r="K9" s="9" t="s">
        <v>12</v>
      </c>
      <c r="L9" s="12" t="s">
        <v>13</v>
      </c>
      <c r="M9" s="13" t="s">
        <v>14</v>
      </c>
      <c r="N9" s="8" t="s">
        <v>15</v>
      </c>
      <c r="O9" s="8" t="s">
        <v>16</v>
      </c>
      <c r="P9" s="8" t="s">
        <v>17</v>
      </c>
      <c r="Q9" s="8" t="s">
        <v>18</v>
      </c>
      <c r="R9" s="8" t="s">
        <v>19</v>
      </c>
      <c r="S9" s="14" t="s">
        <v>20</v>
      </c>
      <c r="T9" s="2"/>
      <c r="U9" s="2"/>
    </row>
    <row r="10" spans="1:85" s="15" customFormat="1" ht="15" customHeight="1" x14ac:dyDescent="0.15">
      <c r="A10" s="265" t="s">
        <v>21</v>
      </c>
      <c r="B10" s="266"/>
      <c r="C10" s="16">
        <f>SUM(D10:G10)</f>
        <v>0</v>
      </c>
      <c r="D10" s="17"/>
      <c r="E10" s="17"/>
      <c r="F10" s="17"/>
      <c r="G10" s="17"/>
      <c r="H10" s="18"/>
      <c r="I10" s="18"/>
      <c r="J10" s="17"/>
      <c r="K10" s="17"/>
      <c r="L10" s="17"/>
      <c r="M10" s="19"/>
      <c r="N10" s="20"/>
      <c r="O10" s="20"/>
      <c r="P10" s="20"/>
      <c r="Q10" s="21"/>
      <c r="R10" s="20"/>
      <c r="S10" s="22"/>
      <c r="T10" s="15" t="str">
        <f>BQ10&amp;BS10&amp;BT10&amp;BU10&amp;BW10&amp;BX10</f>
        <v/>
      </c>
      <c r="BQ10" s="23" t="str">
        <f>IF((J10+K10+L10)&lt;&gt;C10," * La suma del N° de Primera visita + Segunda visita + Tercera o más visitas de seguimiento debe ser igual al Total.","")</f>
        <v/>
      </c>
      <c r="BR10" s="24"/>
      <c r="BS10" s="23" t="str">
        <f>IF(AND(C10&gt;0,N10="")," * No olvide digitar la variable Pueblos Originarios. Digite Cero si no tiene..",IF(N10&gt;C10," * La variable Pueblos Originarios no puede ser mayor al Total.",""))</f>
        <v/>
      </c>
      <c r="BT10" s="23" t="str">
        <f>IF(AND(C10&gt;0,O10="")," * No olvide digitar la variable Migrantes. Digite Cero si no tiene.",IF(O10&gt;C10," * La variable Migrantes no puede ser mayor al Total.",""))</f>
        <v/>
      </c>
      <c r="BU10" s="23" t="str">
        <f>IF(AND($C10&gt;0,P10="")," * No olvide digitar la variable Espacio Amigable/Adolescente. Digite Cero si no tiene.",IF(P10&gt;$C10," * La variable Espacio Amigable/Adolescente no puede ser mayor al Total.",""))</f>
        <v/>
      </c>
      <c r="BV10" s="24"/>
      <c r="BW10" s="23" t="str">
        <f>IF(AND($C10&gt;0,R10="")," * No olvide digitar la variable Niños, Niñas, Adolescentes y Jóvenes SENAME. Digite Cero si no tiene.",IF(R10&gt;$C10," * La variable Niños, Niñas, Adolescentes y Jóvenes SENAME no puede ser mayor al Total.",""))</f>
        <v/>
      </c>
      <c r="BX10" s="23" t="str">
        <f>IF(AND($C10&gt;0,S10="")," * No olvide digitar la variable Niños, niñas, Adolescentes y Jóvenes Mejor Niñez. Digite Cero si no tiene.",IF(S10&gt;$C10," * La variable Niños, niñas, Adolescentes y Jóvenes Mejor Niñez no puede ser mayor al Total.",""))</f>
        <v/>
      </c>
      <c r="BZ10" s="25">
        <f t="shared" ref="BZ10:BZ35" si="0">IF((J10+K10+L10)&lt;&gt;C10,1,0)</f>
        <v>0</v>
      </c>
      <c r="CA10" s="26"/>
      <c r="CB10" s="25">
        <f>IF(AND(C10&gt;0,N10=""),1,IF(N10&gt;C10,1,0))</f>
        <v>0</v>
      </c>
      <c r="CC10" s="25">
        <f>IF(AND(C10&gt;0,O10=""),1,IF(O10&gt;C10,1,0))</f>
        <v>0</v>
      </c>
      <c r="CD10" s="25">
        <f>IF(AND($C10&gt;0,P10=""),1,IF(P10&gt;$C10,1,0))</f>
        <v>0</v>
      </c>
      <c r="CE10" s="26"/>
      <c r="CF10" s="25">
        <f>IF(AND($C10&gt;0,R10=""),1,IF(R10&gt;$C10,1,0))</f>
        <v>0</v>
      </c>
      <c r="CG10" s="25">
        <f>IF(AND($C10&gt;0,S10=""),1,IF(S10&gt;$C10,1,0))</f>
        <v>0</v>
      </c>
    </row>
    <row r="11" spans="1:85" s="15" customFormat="1" ht="15" customHeight="1" x14ac:dyDescent="0.15">
      <c r="A11" s="260" t="s">
        <v>22</v>
      </c>
      <c r="B11" s="261"/>
      <c r="C11" s="16">
        <f>SUM(D11:G11)</f>
        <v>0</v>
      </c>
      <c r="D11" s="17"/>
      <c r="E11" s="17"/>
      <c r="F11" s="17"/>
      <c r="G11" s="17"/>
      <c r="H11" s="18"/>
      <c r="I11" s="18"/>
      <c r="J11" s="17"/>
      <c r="K11" s="17"/>
      <c r="L11" s="17"/>
      <c r="M11" s="27"/>
      <c r="N11" s="20"/>
      <c r="O11" s="20"/>
      <c r="P11" s="20"/>
      <c r="Q11" s="28"/>
      <c r="R11" s="20"/>
      <c r="S11" s="22"/>
      <c r="T11" s="15" t="str">
        <f t="shared" ref="T11:T22" si="1">BQ11&amp;BS11&amp;BT11&amp;BU11&amp;BW11&amp;BX11</f>
        <v/>
      </c>
      <c r="BQ11" s="23" t="str">
        <f t="shared" ref="BQ11:BQ35" si="2">IF((J11+K11+L11)&lt;&gt;C11," * La suma del N° de Primera visita + Segunda visita + Tercera o más visitas de seguimiento debe coincidir con el Total.","")</f>
        <v/>
      </c>
      <c r="BR11" s="24"/>
      <c r="BS11" s="23" t="str">
        <f t="shared" ref="BS11:BS35" si="3">IF(AND(C11&gt;0,N11="")," * No olvide digitar la variable Pueblos Originarios. Digite Cero si no tiene..",IF(N11&gt;C11," * La variable Pueblos Originarios no puede ser mayor al Total.",""))</f>
        <v/>
      </c>
      <c r="BT11" s="23" t="str">
        <f t="shared" ref="BT11:BT35" si="4">IF(AND(C11&gt;0,O11="")," * No olvide digitar la variable Migrantes. Digite Cero si no tiene.",IF(O11&gt;C11," * La variable Migrantes no puede ser mayor al Total.",""))</f>
        <v/>
      </c>
      <c r="BU11" s="23" t="str">
        <f t="shared" ref="BU11:BU35" si="5">IF(AND($C11&gt;0,P11="")," * No olvide digitar la variable Espacio Amigable/Adolescente. Digite Cero si no tiene.",IF(P11&gt;$C11," * La variable Espacio Amigable/Adolescente no puede ser mayor al Total.",""))</f>
        <v/>
      </c>
      <c r="BV11" s="24"/>
      <c r="BW11" s="23" t="str">
        <f t="shared" ref="BW11:BW35" si="6">IF(AND($C11&gt;0,R11="")," * No olvide digitar la variable Niños, Niñas, Adolescentes y Jóvenes SENAME. Digite Cero si no tiene.",IF(R11&gt;$C11," * La variable Niños, Niñas, Adolescentes y Jóvenes SENAME no puede ser mayor al Total.",""))</f>
        <v/>
      </c>
      <c r="BX11" s="23" t="str">
        <f t="shared" ref="BX11:BX35" si="7">IF(AND($C11&gt;0,S11="")," * No olvide digitar la variable Niños, niñas, Adolescentes y Jóvenes Mejor Niñez. Digite Cero si no tiene.",IF(S11&gt;$C11," * La variable Niños, niñas, Adolescentes y Jóvenes Mejor Niñez no puede ser mayor al Total.",""))</f>
        <v/>
      </c>
      <c r="BZ11" s="25">
        <f t="shared" si="0"/>
        <v>0</v>
      </c>
      <c r="CA11" s="26"/>
      <c r="CB11" s="25">
        <f t="shared" ref="CB11:CB35" si="8">IF(AND(C11&gt;0,N11=""),1,IF(N11&gt;C11,1,0))</f>
        <v>0</v>
      </c>
      <c r="CC11" s="25">
        <f t="shared" ref="CC11:CC35" si="9">IF(AND(C11&gt;0,O11=""),1,IF(O11&gt;C11,1,0))</f>
        <v>0</v>
      </c>
      <c r="CD11" s="25">
        <f t="shared" ref="CD11:CE35" si="10">IF(AND($C11&gt;0,P11=""),1,IF(P11&gt;$C11,1,0))</f>
        <v>0</v>
      </c>
      <c r="CE11" s="26"/>
      <c r="CF11" s="25">
        <f t="shared" ref="CF11:CG35" si="11">IF(AND($C11&gt;0,R11=""),1,IF(R11&gt;$C11,1,0))</f>
        <v>0</v>
      </c>
      <c r="CG11" s="25">
        <f t="shared" si="11"/>
        <v>0</v>
      </c>
    </row>
    <row r="12" spans="1:85" s="15" customFormat="1" ht="15" customHeight="1" x14ac:dyDescent="0.15">
      <c r="A12" s="260" t="s">
        <v>23</v>
      </c>
      <c r="B12" s="261"/>
      <c r="C12" s="16">
        <f t="shared" ref="C12:C30" si="12">SUM(D12:G12)</f>
        <v>0</v>
      </c>
      <c r="D12" s="17"/>
      <c r="E12" s="17"/>
      <c r="F12" s="17"/>
      <c r="G12" s="17"/>
      <c r="H12" s="18"/>
      <c r="I12" s="18"/>
      <c r="J12" s="17"/>
      <c r="K12" s="17"/>
      <c r="L12" s="17"/>
      <c r="M12" s="27"/>
      <c r="N12" s="20"/>
      <c r="O12" s="20"/>
      <c r="P12" s="20"/>
      <c r="Q12" s="28"/>
      <c r="R12" s="20"/>
      <c r="S12" s="22"/>
      <c r="T12" s="15" t="str">
        <f t="shared" si="1"/>
        <v/>
      </c>
      <c r="BQ12" s="23" t="str">
        <f t="shared" si="2"/>
        <v/>
      </c>
      <c r="BR12" s="24"/>
      <c r="BS12" s="23" t="str">
        <f t="shared" si="3"/>
        <v/>
      </c>
      <c r="BT12" s="23" t="str">
        <f t="shared" si="4"/>
        <v/>
      </c>
      <c r="BU12" s="23" t="str">
        <f t="shared" si="5"/>
        <v/>
      </c>
      <c r="BV12" s="24"/>
      <c r="BW12" s="23" t="str">
        <f t="shared" si="6"/>
        <v/>
      </c>
      <c r="BX12" s="23" t="str">
        <f t="shared" si="7"/>
        <v/>
      </c>
      <c r="BZ12" s="25">
        <f t="shared" si="0"/>
        <v>0</v>
      </c>
      <c r="CA12" s="26"/>
      <c r="CB12" s="25">
        <f t="shared" si="8"/>
        <v>0</v>
      </c>
      <c r="CC12" s="25">
        <f t="shared" si="9"/>
        <v>0</v>
      </c>
      <c r="CD12" s="25">
        <f t="shared" si="10"/>
        <v>0</v>
      </c>
      <c r="CE12" s="26"/>
      <c r="CF12" s="25">
        <f t="shared" si="11"/>
        <v>0</v>
      </c>
      <c r="CG12" s="25">
        <f t="shared" si="11"/>
        <v>0</v>
      </c>
    </row>
    <row r="13" spans="1:85" s="15" customFormat="1" ht="15" customHeight="1" x14ac:dyDescent="0.15">
      <c r="A13" s="260" t="s">
        <v>24</v>
      </c>
      <c r="B13" s="261"/>
      <c r="C13" s="16">
        <f>SUM(D13:G13)</f>
        <v>0</v>
      </c>
      <c r="D13" s="17"/>
      <c r="E13" s="17"/>
      <c r="F13" s="17"/>
      <c r="G13" s="17"/>
      <c r="H13" s="18"/>
      <c r="I13" s="18"/>
      <c r="J13" s="17"/>
      <c r="K13" s="17"/>
      <c r="L13" s="17"/>
      <c r="M13" s="27"/>
      <c r="N13" s="20"/>
      <c r="O13" s="20"/>
      <c r="P13" s="20"/>
      <c r="Q13" s="28"/>
      <c r="R13" s="20"/>
      <c r="S13" s="22"/>
      <c r="T13" s="15" t="str">
        <f t="shared" si="1"/>
        <v/>
      </c>
      <c r="BQ13" s="23" t="str">
        <f t="shared" si="2"/>
        <v/>
      </c>
      <c r="BR13" s="24"/>
      <c r="BS13" s="23" t="str">
        <f t="shared" si="3"/>
        <v/>
      </c>
      <c r="BT13" s="23" t="str">
        <f t="shared" si="4"/>
        <v/>
      </c>
      <c r="BU13" s="23" t="str">
        <f t="shared" si="5"/>
        <v/>
      </c>
      <c r="BV13" s="24"/>
      <c r="BW13" s="23" t="str">
        <f t="shared" si="6"/>
        <v/>
      </c>
      <c r="BX13" s="23" t="str">
        <f t="shared" si="7"/>
        <v/>
      </c>
      <c r="BZ13" s="25">
        <f t="shared" si="0"/>
        <v>0</v>
      </c>
      <c r="CA13" s="26"/>
      <c r="CB13" s="25">
        <f t="shared" si="8"/>
        <v>0</v>
      </c>
      <c r="CC13" s="25">
        <f t="shared" si="9"/>
        <v>0</v>
      </c>
      <c r="CD13" s="25">
        <f t="shared" si="10"/>
        <v>0</v>
      </c>
      <c r="CE13" s="26"/>
      <c r="CF13" s="25">
        <f t="shared" si="11"/>
        <v>0</v>
      </c>
      <c r="CG13" s="25">
        <f t="shared" si="11"/>
        <v>0</v>
      </c>
    </row>
    <row r="14" spans="1:85" s="15" customFormat="1" ht="15" customHeight="1" x14ac:dyDescent="0.15">
      <c r="A14" s="260" t="s">
        <v>25</v>
      </c>
      <c r="B14" s="261"/>
      <c r="C14" s="16">
        <f t="shared" si="12"/>
        <v>0</v>
      </c>
      <c r="D14" s="17"/>
      <c r="E14" s="17"/>
      <c r="F14" s="17"/>
      <c r="G14" s="17"/>
      <c r="H14" s="18"/>
      <c r="I14" s="18"/>
      <c r="J14" s="17"/>
      <c r="K14" s="17"/>
      <c r="L14" s="17"/>
      <c r="M14" s="27"/>
      <c r="N14" s="20"/>
      <c r="O14" s="20"/>
      <c r="P14" s="20"/>
      <c r="Q14" s="28"/>
      <c r="R14" s="20"/>
      <c r="S14" s="22"/>
      <c r="T14" s="15" t="str">
        <f t="shared" si="1"/>
        <v/>
      </c>
      <c r="BQ14" s="23" t="str">
        <f t="shared" si="2"/>
        <v/>
      </c>
      <c r="BR14" s="24"/>
      <c r="BS14" s="23" t="str">
        <f t="shared" si="3"/>
        <v/>
      </c>
      <c r="BT14" s="23" t="str">
        <f t="shared" si="4"/>
        <v/>
      </c>
      <c r="BU14" s="23" t="str">
        <f t="shared" si="5"/>
        <v/>
      </c>
      <c r="BV14" s="24"/>
      <c r="BW14" s="23" t="str">
        <f t="shared" si="6"/>
        <v/>
      </c>
      <c r="BX14" s="23" t="str">
        <f t="shared" si="7"/>
        <v/>
      </c>
      <c r="BZ14" s="25">
        <f t="shared" si="0"/>
        <v>0</v>
      </c>
      <c r="CA14" s="26"/>
      <c r="CB14" s="25">
        <f t="shared" si="8"/>
        <v>0</v>
      </c>
      <c r="CC14" s="25">
        <f t="shared" si="9"/>
        <v>0</v>
      </c>
      <c r="CD14" s="25">
        <f t="shared" si="10"/>
        <v>0</v>
      </c>
      <c r="CE14" s="26"/>
      <c r="CF14" s="25">
        <f t="shared" si="11"/>
        <v>0</v>
      </c>
      <c r="CG14" s="25">
        <f t="shared" si="11"/>
        <v>0</v>
      </c>
    </row>
    <row r="15" spans="1:85" s="15" customFormat="1" ht="15" customHeight="1" x14ac:dyDescent="0.15">
      <c r="A15" s="260" t="s">
        <v>26</v>
      </c>
      <c r="B15" s="261"/>
      <c r="C15" s="16">
        <f t="shared" si="12"/>
        <v>0</v>
      </c>
      <c r="D15" s="17"/>
      <c r="E15" s="17"/>
      <c r="F15" s="17"/>
      <c r="G15" s="17"/>
      <c r="H15" s="18"/>
      <c r="I15" s="18"/>
      <c r="J15" s="17"/>
      <c r="K15" s="17"/>
      <c r="L15" s="17"/>
      <c r="M15" s="27"/>
      <c r="N15" s="20"/>
      <c r="O15" s="20"/>
      <c r="P15" s="20"/>
      <c r="Q15" s="28"/>
      <c r="R15" s="20"/>
      <c r="S15" s="22"/>
      <c r="T15" s="15" t="str">
        <f t="shared" si="1"/>
        <v/>
      </c>
      <c r="BQ15" s="23" t="str">
        <f t="shared" si="2"/>
        <v/>
      </c>
      <c r="BR15" s="24"/>
      <c r="BS15" s="23" t="str">
        <f t="shared" si="3"/>
        <v/>
      </c>
      <c r="BT15" s="23" t="str">
        <f t="shared" si="4"/>
        <v/>
      </c>
      <c r="BU15" s="23" t="str">
        <f t="shared" si="5"/>
        <v/>
      </c>
      <c r="BV15" s="24"/>
      <c r="BW15" s="23" t="str">
        <f t="shared" si="6"/>
        <v/>
      </c>
      <c r="BX15" s="23" t="str">
        <f t="shared" si="7"/>
        <v/>
      </c>
      <c r="BZ15" s="25">
        <f t="shared" si="0"/>
        <v>0</v>
      </c>
      <c r="CA15" s="26"/>
      <c r="CB15" s="25">
        <f t="shared" si="8"/>
        <v>0</v>
      </c>
      <c r="CC15" s="25">
        <f t="shared" si="9"/>
        <v>0</v>
      </c>
      <c r="CD15" s="25">
        <f t="shared" si="10"/>
        <v>0</v>
      </c>
      <c r="CE15" s="26"/>
      <c r="CF15" s="25">
        <f t="shared" si="11"/>
        <v>0</v>
      </c>
      <c r="CG15" s="25">
        <f t="shared" si="11"/>
        <v>0</v>
      </c>
    </row>
    <row r="16" spans="1:85" s="15" customFormat="1" ht="15" customHeight="1" x14ac:dyDescent="0.15">
      <c r="A16" s="260" t="s">
        <v>27</v>
      </c>
      <c r="B16" s="261"/>
      <c r="C16" s="16">
        <f t="shared" si="12"/>
        <v>0</v>
      </c>
      <c r="D16" s="17"/>
      <c r="E16" s="17"/>
      <c r="F16" s="17"/>
      <c r="G16" s="17"/>
      <c r="H16" s="18"/>
      <c r="I16" s="18"/>
      <c r="J16" s="17"/>
      <c r="K16" s="17"/>
      <c r="L16" s="17"/>
      <c r="M16" s="27"/>
      <c r="N16" s="20"/>
      <c r="O16" s="20"/>
      <c r="P16" s="20"/>
      <c r="Q16" s="28"/>
      <c r="R16" s="20"/>
      <c r="S16" s="22"/>
      <c r="T16" s="15" t="str">
        <f t="shared" si="1"/>
        <v/>
      </c>
      <c r="BQ16" s="23" t="str">
        <f t="shared" si="2"/>
        <v/>
      </c>
      <c r="BR16" s="24"/>
      <c r="BS16" s="23" t="str">
        <f t="shared" si="3"/>
        <v/>
      </c>
      <c r="BT16" s="23" t="str">
        <f t="shared" si="4"/>
        <v/>
      </c>
      <c r="BU16" s="23" t="str">
        <f t="shared" si="5"/>
        <v/>
      </c>
      <c r="BV16" s="24"/>
      <c r="BW16" s="23" t="str">
        <f t="shared" si="6"/>
        <v/>
      </c>
      <c r="BX16" s="23" t="str">
        <f t="shared" si="7"/>
        <v/>
      </c>
      <c r="BZ16" s="25">
        <f t="shared" si="0"/>
        <v>0</v>
      </c>
      <c r="CA16" s="26"/>
      <c r="CB16" s="25">
        <f t="shared" si="8"/>
        <v>0</v>
      </c>
      <c r="CC16" s="25">
        <f t="shared" si="9"/>
        <v>0</v>
      </c>
      <c r="CD16" s="25">
        <f t="shared" si="10"/>
        <v>0</v>
      </c>
      <c r="CE16" s="26"/>
      <c r="CF16" s="25">
        <f t="shared" si="11"/>
        <v>0</v>
      </c>
      <c r="CG16" s="25">
        <f t="shared" si="11"/>
        <v>0</v>
      </c>
    </row>
    <row r="17" spans="1:85" s="15" customFormat="1" ht="15" customHeight="1" x14ac:dyDescent="0.15">
      <c r="A17" s="260" t="s">
        <v>28</v>
      </c>
      <c r="B17" s="261"/>
      <c r="C17" s="16">
        <f t="shared" si="12"/>
        <v>0</v>
      </c>
      <c r="D17" s="17"/>
      <c r="E17" s="17"/>
      <c r="F17" s="17"/>
      <c r="G17" s="17"/>
      <c r="H17" s="18"/>
      <c r="I17" s="18"/>
      <c r="J17" s="17"/>
      <c r="K17" s="17"/>
      <c r="L17" s="17"/>
      <c r="M17" s="27"/>
      <c r="N17" s="20"/>
      <c r="O17" s="20"/>
      <c r="P17" s="20"/>
      <c r="Q17" s="28"/>
      <c r="R17" s="20"/>
      <c r="S17" s="22"/>
      <c r="T17" s="15" t="str">
        <f t="shared" si="1"/>
        <v/>
      </c>
      <c r="BQ17" s="23" t="str">
        <f t="shared" si="2"/>
        <v/>
      </c>
      <c r="BR17" s="24"/>
      <c r="BS17" s="23" t="str">
        <f t="shared" si="3"/>
        <v/>
      </c>
      <c r="BT17" s="23" t="str">
        <f t="shared" si="4"/>
        <v/>
      </c>
      <c r="BU17" s="23" t="str">
        <f t="shared" si="5"/>
        <v/>
      </c>
      <c r="BV17" s="24"/>
      <c r="BW17" s="23" t="str">
        <f t="shared" si="6"/>
        <v/>
      </c>
      <c r="BX17" s="23" t="str">
        <f t="shared" si="7"/>
        <v/>
      </c>
      <c r="BZ17" s="25">
        <f t="shared" si="0"/>
        <v>0</v>
      </c>
      <c r="CA17" s="26"/>
      <c r="CB17" s="25">
        <f t="shared" si="8"/>
        <v>0</v>
      </c>
      <c r="CC17" s="25">
        <f t="shared" si="9"/>
        <v>0</v>
      </c>
      <c r="CD17" s="25">
        <f t="shared" si="10"/>
        <v>0</v>
      </c>
      <c r="CE17" s="26"/>
      <c r="CF17" s="25">
        <f t="shared" si="11"/>
        <v>0</v>
      </c>
      <c r="CG17" s="25">
        <f t="shared" si="11"/>
        <v>0</v>
      </c>
    </row>
    <row r="18" spans="1:85" s="15" customFormat="1" ht="15" customHeight="1" x14ac:dyDescent="0.15">
      <c r="A18" s="260" t="s">
        <v>29</v>
      </c>
      <c r="B18" s="261"/>
      <c r="C18" s="16">
        <f t="shared" si="12"/>
        <v>0</v>
      </c>
      <c r="D18" s="17"/>
      <c r="E18" s="17"/>
      <c r="F18" s="17"/>
      <c r="G18" s="17"/>
      <c r="H18" s="18"/>
      <c r="I18" s="18"/>
      <c r="J18" s="17"/>
      <c r="K18" s="17"/>
      <c r="L18" s="17"/>
      <c r="M18" s="29"/>
      <c r="N18" s="20"/>
      <c r="O18" s="20"/>
      <c r="P18" s="20"/>
      <c r="Q18" s="28"/>
      <c r="R18" s="20"/>
      <c r="S18" s="22"/>
      <c r="T18" s="15" t="str">
        <f>BQ18&amp;BR18&amp;BS18&amp;BT18&amp;BU18&amp;BW18&amp;BX18</f>
        <v/>
      </c>
      <c r="BQ18" s="23" t="str">
        <f t="shared" si="2"/>
        <v/>
      </c>
      <c r="BR18" s="23" t="str">
        <f>IF(AND(C18&gt;0,M18="")," * No olvide digitar la variable Programa de Acompañamiento Psicosocial en APS. Si no tiene digite Cero.",IF(M18&gt;C18," * La variable Programa de Acompañamiento Psicosocial en APS no puede ser mayor al Total.",""))</f>
        <v/>
      </c>
      <c r="BS18" s="23" t="str">
        <f t="shared" si="3"/>
        <v/>
      </c>
      <c r="BT18" s="23" t="str">
        <f t="shared" si="4"/>
        <v/>
      </c>
      <c r="BU18" s="23" t="str">
        <f t="shared" si="5"/>
        <v/>
      </c>
      <c r="BV18" s="24"/>
      <c r="BW18" s="23" t="str">
        <f t="shared" si="6"/>
        <v/>
      </c>
      <c r="BX18" s="23" t="str">
        <f t="shared" si="7"/>
        <v/>
      </c>
      <c r="BZ18" s="25">
        <f t="shared" si="0"/>
        <v>0</v>
      </c>
      <c r="CA18" s="25">
        <f>IF(AND(C18&gt;0,M18=""),1,IF(M18&gt;C18,1,0))</f>
        <v>0</v>
      </c>
      <c r="CB18" s="25">
        <f t="shared" si="8"/>
        <v>0</v>
      </c>
      <c r="CC18" s="25">
        <f t="shared" si="9"/>
        <v>0</v>
      </c>
      <c r="CD18" s="25">
        <f t="shared" si="10"/>
        <v>0</v>
      </c>
      <c r="CE18" s="26"/>
      <c r="CF18" s="25">
        <f t="shared" si="11"/>
        <v>0</v>
      </c>
      <c r="CG18" s="25">
        <f t="shared" si="11"/>
        <v>0</v>
      </c>
    </row>
    <row r="19" spans="1:85" s="15" customFormat="1" ht="15" customHeight="1" x14ac:dyDescent="0.15">
      <c r="A19" s="260" t="s">
        <v>30</v>
      </c>
      <c r="B19" s="261"/>
      <c r="C19" s="16">
        <f t="shared" si="12"/>
        <v>0</v>
      </c>
      <c r="D19" s="17"/>
      <c r="E19" s="17"/>
      <c r="F19" s="17"/>
      <c r="G19" s="17"/>
      <c r="H19" s="18"/>
      <c r="I19" s="18"/>
      <c r="J19" s="17"/>
      <c r="K19" s="17"/>
      <c r="L19" s="17"/>
      <c r="M19" s="29"/>
      <c r="N19" s="20"/>
      <c r="O19" s="20"/>
      <c r="P19" s="20"/>
      <c r="Q19" s="28"/>
      <c r="R19" s="20"/>
      <c r="S19" s="22"/>
      <c r="T19" s="15" t="str">
        <f t="shared" ref="T19:T20" si="13">BQ19&amp;BR19&amp;BS19&amp;BT19&amp;BU19&amp;BW19&amp;BX19</f>
        <v/>
      </c>
      <c r="BQ19" s="23" t="str">
        <f t="shared" si="2"/>
        <v/>
      </c>
      <c r="BR19" s="23" t="str">
        <f>IF(AND(C19&gt;0,M19="")," * No olvide digitar la variable Programa de Acompañamiento Psicosocial en APS. Si no tiene digite Cero.",IF(M19&gt;C19," * La variable Programa de Acompañamiento Psicosocial en APS no puede ser mayor al Total.",""))</f>
        <v/>
      </c>
      <c r="BS19" s="23" t="str">
        <f t="shared" si="3"/>
        <v/>
      </c>
      <c r="BT19" s="23" t="str">
        <f t="shared" si="4"/>
        <v/>
      </c>
      <c r="BU19" s="23" t="str">
        <f t="shared" si="5"/>
        <v/>
      </c>
      <c r="BV19" s="24"/>
      <c r="BW19" s="23" t="str">
        <f t="shared" si="6"/>
        <v/>
      </c>
      <c r="BX19" s="23" t="str">
        <f t="shared" si="7"/>
        <v/>
      </c>
      <c r="BZ19" s="25">
        <f t="shared" si="0"/>
        <v>0</v>
      </c>
      <c r="CA19" s="25">
        <f>IF(AND(C19&gt;0,M19=""),1,IF(M19&gt;C19,1,0))</f>
        <v>0</v>
      </c>
      <c r="CB19" s="25">
        <f t="shared" si="8"/>
        <v>0</v>
      </c>
      <c r="CC19" s="25">
        <f t="shared" si="9"/>
        <v>0</v>
      </c>
      <c r="CD19" s="25">
        <f t="shared" si="10"/>
        <v>0</v>
      </c>
      <c r="CE19" s="26"/>
      <c r="CF19" s="25">
        <f t="shared" si="11"/>
        <v>0</v>
      </c>
      <c r="CG19" s="25">
        <f t="shared" si="11"/>
        <v>0</v>
      </c>
    </row>
    <row r="20" spans="1:85" s="15" customFormat="1" ht="15" customHeight="1" x14ac:dyDescent="0.15">
      <c r="A20" s="260" t="s">
        <v>31</v>
      </c>
      <c r="B20" s="261"/>
      <c r="C20" s="16">
        <f t="shared" si="12"/>
        <v>0</v>
      </c>
      <c r="D20" s="17"/>
      <c r="E20" s="17"/>
      <c r="F20" s="17"/>
      <c r="G20" s="17"/>
      <c r="H20" s="18"/>
      <c r="I20" s="18"/>
      <c r="J20" s="17"/>
      <c r="K20" s="17"/>
      <c r="L20" s="17"/>
      <c r="M20" s="29"/>
      <c r="N20" s="20"/>
      <c r="O20" s="20"/>
      <c r="P20" s="20"/>
      <c r="Q20" s="28"/>
      <c r="R20" s="20"/>
      <c r="S20" s="22"/>
      <c r="T20" s="15" t="str">
        <f t="shared" si="13"/>
        <v/>
      </c>
      <c r="BQ20" s="23" t="str">
        <f t="shared" si="2"/>
        <v/>
      </c>
      <c r="BR20" s="23" t="str">
        <f>IF(AND(C20&gt;0,M20="")," * No olvide digitar la variable Programa de Acompañamiento Psicosocial en APS. Si no tiene digite Cero.",IF(M20&gt;C20," * La variable Programa de Acompañamiento Psicosocial en APS no puede ser mayor al Total.",""))</f>
        <v/>
      </c>
      <c r="BS20" s="23" t="str">
        <f t="shared" si="3"/>
        <v/>
      </c>
      <c r="BT20" s="23" t="str">
        <f t="shared" si="4"/>
        <v/>
      </c>
      <c r="BU20" s="23" t="str">
        <f t="shared" si="5"/>
        <v/>
      </c>
      <c r="BV20" s="24"/>
      <c r="BW20" s="23" t="str">
        <f t="shared" si="6"/>
        <v/>
      </c>
      <c r="BX20" s="23" t="str">
        <f t="shared" si="7"/>
        <v/>
      </c>
      <c r="BZ20" s="25">
        <f t="shared" si="0"/>
        <v>0</v>
      </c>
      <c r="CA20" s="25">
        <f>IF(AND(C20&gt;0,M20=""),1,IF(M20&gt;C20,1,0))</f>
        <v>0</v>
      </c>
      <c r="CB20" s="25">
        <f t="shared" si="8"/>
        <v>0</v>
      </c>
      <c r="CC20" s="25">
        <f t="shared" si="9"/>
        <v>0</v>
      </c>
      <c r="CD20" s="25">
        <f t="shared" si="10"/>
        <v>0</v>
      </c>
      <c r="CE20" s="26"/>
      <c r="CF20" s="25">
        <f t="shared" si="11"/>
        <v>0</v>
      </c>
      <c r="CG20" s="25">
        <f t="shared" si="11"/>
        <v>0</v>
      </c>
    </row>
    <row r="21" spans="1:85" s="15" customFormat="1" ht="15" customHeight="1" x14ac:dyDescent="0.15">
      <c r="A21" s="260" t="s">
        <v>32</v>
      </c>
      <c r="B21" s="261"/>
      <c r="C21" s="16">
        <f t="shared" si="12"/>
        <v>0</v>
      </c>
      <c r="D21" s="17"/>
      <c r="E21" s="17"/>
      <c r="F21" s="17"/>
      <c r="G21" s="17"/>
      <c r="H21" s="18"/>
      <c r="I21" s="18"/>
      <c r="J21" s="17"/>
      <c r="K21" s="17"/>
      <c r="L21" s="17"/>
      <c r="M21" s="27"/>
      <c r="N21" s="20"/>
      <c r="O21" s="20"/>
      <c r="P21" s="20"/>
      <c r="Q21" s="28"/>
      <c r="R21" s="20"/>
      <c r="S21" s="22"/>
      <c r="T21" s="15" t="str">
        <f t="shared" si="1"/>
        <v/>
      </c>
      <c r="BQ21" s="23" t="str">
        <f t="shared" si="2"/>
        <v/>
      </c>
      <c r="BR21" s="24"/>
      <c r="BS21" s="23" t="str">
        <f t="shared" si="3"/>
        <v/>
      </c>
      <c r="BT21" s="23" t="str">
        <f t="shared" si="4"/>
        <v/>
      </c>
      <c r="BU21" s="23" t="str">
        <f t="shared" si="5"/>
        <v/>
      </c>
      <c r="BV21" s="24"/>
      <c r="BW21" s="23" t="str">
        <f t="shared" si="6"/>
        <v/>
      </c>
      <c r="BX21" s="23" t="str">
        <f t="shared" si="7"/>
        <v/>
      </c>
      <c r="BZ21" s="25">
        <f t="shared" si="0"/>
        <v>0</v>
      </c>
      <c r="CA21" s="26"/>
      <c r="CB21" s="25">
        <f t="shared" si="8"/>
        <v>0</v>
      </c>
      <c r="CC21" s="25">
        <f t="shared" si="9"/>
        <v>0</v>
      </c>
      <c r="CD21" s="25">
        <f t="shared" si="10"/>
        <v>0</v>
      </c>
      <c r="CE21" s="26"/>
      <c r="CF21" s="25">
        <f t="shared" si="11"/>
        <v>0</v>
      </c>
      <c r="CG21" s="25">
        <f t="shared" si="11"/>
        <v>0</v>
      </c>
    </row>
    <row r="22" spans="1:85" s="15" customFormat="1" ht="15" customHeight="1" x14ac:dyDescent="0.15">
      <c r="A22" s="260" t="s">
        <v>33</v>
      </c>
      <c r="B22" s="261"/>
      <c r="C22" s="16">
        <f t="shared" si="12"/>
        <v>0</v>
      </c>
      <c r="D22" s="17"/>
      <c r="E22" s="17"/>
      <c r="F22" s="17"/>
      <c r="G22" s="17"/>
      <c r="H22" s="18"/>
      <c r="I22" s="18"/>
      <c r="J22" s="17"/>
      <c r="K22" s="17"/>
      <c r="L22" s="17"/>
      <c r="M22" s="27"/>
      <c r="N22" s="20"/>
      <c r="O22" s="20"/>
      <c r="P22" s="20"/>
      <c r="Q22" s="28"/>
      <c r="R22" s="20"/>
      <c r="S22" s="22"/>
      <c r="T22" s="15" t="str">
        <f t="shared" si="1"/>
        <v/>
      </c>
      <c r="BQ22" s="23" t="str">
        <f t="shared" si="2"/>
        <v/>
      </c>
      <c r="BR22" s="24"/>
      <c r="BS22" s="23" t="str">
        <f t="shared" si="3"/>
        <v/>
      </c>
      <c r="BT22" s="23" t="str">
        <f t="shared" si="4"/>
        <v/>
      </c>
      <c r="BU22" s="23" t="str">
        <f t="shared" si="5"/>
        <v/>
      </c>
      <c r="BV22" s="24"/>
      <c r="BW22" s="23" t="str">
        <f t="shared" si="6"/>
        <v/>
      </c>
      <c r="BX22" s="23" t="str">
        <f t="shared" si="7"/>
        <v/>
      </c>
      <c r="BZ22" s="25">
        <f t="shared" si="0"/>
        <v>0</v>
      </c>
      <c r="CA22" s="26"/>
      <c r="CB22" s="25">
        <f t="shared" si="8"/>
        <v>0</v>
      </c>
      <c r="CC22" s="25">
        <f t="shared" si="9"/>
        <v>0</v>
      </c>
      <c r="CD22" s="25">
        <f t="shared" si="10"/>
        <v>0</v>
      </c>
      <c r="CE22" s="26"/>
      <c r="CF22" s="25">
        <f t="shared" si="11"/>
        <v>0</v>
      </c>
      <c r="CG22" s="25">
        <f t="shared" si="11"/>
        <v>0</v>
      </c>
    </row>
    <row r="23" spans="1:85" s="15" customFormat="1" ht="15" customHeight="1" x14ac:dyDescent="0.15">
      <c r="A23" s="260" t="s">
        <v>34</v>
      </c>
      <c r="B23" s="261"/>
      <c r="C23" s="16">
        <f>SUM(D23:G23)</f>
        <v>0</v>
      </c>
      <c r="D23" s="17"/>
      <c r="E23" s="17"/>
      <c r="F23" s="17"/>
      <c r="G23" s="17"/>
      <c r="H23" s="18"/>
      <c r="I23" s="18"/>
      <c r="J23" s="17"/>
      <c r="K23" s="17"/>
      <c r="L23" s="17"/>
      <c r="M23" s="29"/>
      <c r="N23" s="20"/>
      <c r="O23" s="20"/>
      <c r="P23" s="20"/>
      <c r="Q23" s="20"/>
      <c r="R23" s="20"/>
      <c r="S23" s="22"/>
      <c r="T23" s="15" t="str">
        <f>BQ23&amp;BR23&amp;BS23&amp;BT23&amp;BU23&amp;BV23&amp;BW23&amp;BX23</f>
        <v/>
      </c>
      <c r="BQ23" s="23" t="str">
        <f t="shared" si="2"/>
        <v/>
      </c>
      <c r="BR23" s="23" t="str">
        <f>IF(AND(C23&gt;0,M23="")," * No olvide digitar la variable Programa de Acompañamiento Psicosocial en APS. Si no tiene digite Cero.",IF(M23&gt;C23," * La variable Programa de Acompañamiento Psicosocial en APS no puede ser mayor al Total.",""))</f>
        <v/>
      </c>
      <c r="BS23" s="23" t="str">
        <f t="shared" si="3"/>
        <v/>
      </c>
      <c r="BT23" s="23" t="str">
        <f t="shared" si="4"/>
        <v/>
      </c>
      <c r="BU23" s="23" t="str">
        <f t="shared" si="5"/>
        <v/>
      </c>
      <c r="BV23" s="23" t="str">
        <f>IF(AND($C23&gt;0,Q23="")," * No olvide digitar la variable Gestante con 3 o más riesgos. Digite Cero si no tiene.",IF(Q23&gt;$C23," * La variable Gestante con 3 o más riesgos no puede ser mayor al Total.",""))</f>
        <v/>
      </c>
      <c r="BW23" s="23" t="str">
        <f t="shared" si="6"/>
        <v/>
      </c>
      <c r="BX23" s="23" t="str">
        <f t="shared" si="7"/>
        <v/>
      </c>
      <c r="BZ23" s="25">
        <f t="shared" si="0"/>
        <v>0</v>
      </c>
      <c r="CA23" s="25">
        <f>IF(AND(C23&gt;0,M23=""),1,IF(M23&gt;C23,1,0))</f>
        <v>0</v>
      </c>
      <c r="CB23" s="25">
        <f t="shared" si="8"/>
        <v>0</v>
      </c>
      <c r="CC23" s="25">
        <f t="shared" si="9"/>
        <v>0</v>
      </c>
      <c r="CD23" s="25">
        <f t="shared" si="10"/>
        <v>0</v>
      </c>
      <c r="CE23" s="25">
        <f>IF(AND($C23&gt;0,Q23=""),1,IF(Q23&gt;$C23,1,0))</f>
        <v>0</v>
      </c>
      <c r="CF23" s="25">
        <f t="shared" si="11"/>
        <v>0</v>
      </c>
      <c r="CG23" s="25">
        <f t="shared" si="11"/>
        <v>0</v>
      </c>
    </row>
    <row r="24" spans="1:85" s="15" customFormat="1" ht="15" customHeight="1" x14ac:dyDescent="0.15">
      <c r="A24" s="260" t="s">
        <v>35</v>
      </c>
      <c r="B24" s="261"/>
      <c r="C24" s="16">
        <f t="shared" si="12"/>
        <v>0</v>
      </c>
      <c r="D24" s="17"/>
      <c r="E24" s="17"/>
      <c r="F24" s="17"/>
      <c r="G24" s="17"/>
      <c r="H24" s="18"/>
      <c r="I24" s="18"/>
      <c r="J24" s="17"/>
      <c r="K24" s="17"/>
      <c r="L24" s="17"/>
      <c r="M24" s="29"/>
      <c r="N24" s="20"/>
      <c r="O24" s="20"/>
      <c r="P24" s="20"/>
      <c r="Q24" s="20"/>
      <c r="R24" s="20"/>
      <c r="S24" s="22"/>
      <c r="T24" s="15" t="str">
        <f t="shared" ref="T24:T25" si="14">BQ24&amp;BR24&amp;BS24&amp;BT24&amp;BU24&amp;BV24&amp;BW24&amp;BX24</f>
        <v/>
      </c>
      <c r="BQ24" s="23" t="str">
        <f t="shared" si="2"/>
        <v/>
      </c>
      <c r="BR24" s="23" t="str">
        <f>IF(AND(C24&gt;0,M24="")," * No olvide digitar la variable Programa de Acompañamiento Psicosocial en APS. Si no tiene digite Cero.",IF(M24&gt;C24," * La variable Programa de Acompañamiento Psicosocial en APS no puede ser mayor al Total.",""))</f>
        <v/>
      </c>
      <c r="BS24" s="23" t="str">
        <f t="shared" si="3"/>
        <v/>
      </c>
      <c r="BT24" s="23" t="str">
        <f t="shared" si="4"/>
        <v/>
      </c>
      <c r="BU24" s="23" t="str">
        <f t="shared" si="5"/>
        <v/>
      </c>
      <c r="BV24" s="23" t="str">
        <f t="shared" ref="BV24:BV25" si="15">IF(AND($C24&gt;0,Q24="")," * No olvide digitar la variable Gestante con 3 o más riesgos. Digite Cero si no tiene.",IF(Q24&gt;$C24," * La variable Gestante con 3 o más riesgos no puede ser mayor al Total.",""))</f>
        <v/>
      </c>
      <c r="BW24" s="23" t="str">
        <f t="shared" si="6"/>
        <v/>
      </c>
      <c r="BX24" s="23" t="str">
        <f t="shared" si="7"/>
        <v/>
      </c>
      <c r="BZ24" s="25">
        <f t="shared" si="0"/>
        <v>0</v>
      </c>
      <c r="CA24" s="25">
        <f>IF(AND(C24&gt;0,M24=""),1,IF(M24&gt;C24,1,0))</f>
        <v>0</v>
      </c>
      <c r="CB24" s="25">
        <f t="shared" si="8"/>
        <v>0</v>
      </c>
      <c r="CC24" s="25">
        <f t="shared" si="9"/>
        <v>0</v>
      </c>
      <c r="CD24" s="25">
        <f t="shared" si="10"/>
        <v>0</v>
      </c>
      <c r="CE24" s="25">
        <f t="shared" si="10"/>
        <v>0</v>
      </c>
      <c r="CF24" s="25">
        <f t="shared" si="11"/>
        <v>0</v>
      </c>
      <c r="CG24" s="25">
        <f t="shared" si="11"/>
        <v>0</v>
      </c>
    </row>
    <row r="25" spans="1:85" s="15" customFormat="1" ht="15" customHeight="1" x14ac:dyDescent="0.15">
      <c r="A25" s="260" t="s">
        <v>36</v>
      </c>
      <c r="B25" s="261"/>
      <c r="C25" s="16">
        <f>SUM(D25:G25)</f>
        <v>0</v>
      </c>
      <c r="D25" s="17"/>
      <c r="E25" s="17"/>
      <c r="F25" s="17"/>
      <c r="G25" s="17"/>
      <c r="H25" s="18"/>
      <c r="I25" s="18"/>
      <c r="J25" s="17"/>
      <c r="K25" s="17"/>
      <c r="L25" s="17"/>
      <c r="M25" s="29"/>
      <c r="N25" s="20"/>
      <c r="O25" s="20"/>
      <c r="P25" s="20"/>
      <c r="Q25" s="20"/>
      <c r="R25" s="20"/>
      <c r="S25" s="22"/>
      <c r="T25" s="15" t="str">
        <f t="shared" si="14"/>
        <v/>
      </c>
      <c r="BQ25" s="23" t="str">
        <f t="shared" si="2"/>
        <v/>
      </c>
      <c r="BR25" s="23" t="str">
        <f>IF(AND(C25&gt;0,M25="")," * No olvide digitar la variable Programa de Acompañamiento Psicosocial en APS. Si no tiene digite Cero.",IF(M25&gt;C25," * La variable Programa de Acompañamiento Psicosocial en APS no puede ser mayor al Total.",""))</f>
        <v/>
      </c>
      <c r="BS25" s="23" t="str">
        <f t="shared" si="3"/>
        <v/>
      </c>
      <c r="BT25" s="23" t="str">
        <f t="shared" si="4"/>
        <v/>
      </c>
      <c r="BU25" s="23" t="str">
        <f t="shared" si="5"/>
        <v/>
      </c>
      <c r="BV25" s="23" t="str">
        <f t="shared" si="15"/>
        <v/>
      </c>
      <c r="BW25" s="23" t="str">
        <f t="shared" si="6"/>
        <v/>
      </c>
      <c r="BX25" s="23" t="str">
        <f t="shared" si="7"/>
        <v/>
      </c>
      <c r="BZ25" s="25">
        <f t="shared" si="0"/>
        <v>0</v>
      </c>
      <c r="CA25" s="25">
        <f>IF(AND(C25&gt;0,M25=""),1,IF(M25&gt;C25,1,0))</f>
        <v>0</v>
      </c>
      <c r="CB25" s="25">
        <f t="shared" si="8"/>
        <v>0</v>
      </c>
      <c r="CC25" s="25">
        <f t="shared" si="9"/>
        <v>0</v>
      </c>
      <c r="CD25" s="25">
        <f t="shared" si="10"/>
        <v>0</v>
      </c>
      <c r="CE25" s="25">
        <f t="shared" si="10"/>
        <v>0</v>
      </c>
      <c r="CF25" s="25">
        <f t="shared" si="11"/>
        <v>0</v>
      </c>
      <c r="CG25" s="25">
        <f t="shared" si="11"/>
        <v>0</v>
      </c>
    </row>
    <row r="26" spans="1:85" s="15" customFormat="1" ht="15" customHeight="1" x14ac:dyDescent="0.15">
      <c r="A26" s="260" t="s">
        <v>37</v>
      </c>
      <c r="B26" s="261"/>
      <c r="C26" s="16">
        <f t="shared" si="12"/>
        <v>0</v>
      </c>
      <c r="D26" s="17"/>
      <c r="E26" s="17"/>
      <c r="F26" s="17"/>
      <c r="G26" s="17"/>
      <c r="H26" s="18"/>
      <c r="I26" s="18"/>
      <c r="J26" s="17"/>
      <c r="K26" s="17"/>
      <c r="L26" s="17"/>
      <c r="M26" s="27"/>
      <c r="N26" s="20"/>
      <c r="O26" s="20"/>
      <c r="P26" s="20"/>
      <c r="Q26" s="30"/>
      <c r="R26" s="20"/>
      <c r="S26" s="22"/>
      <c r="T26" s="15" t="str">
        <f t="shared" ref="T26:T27" si="16">BQ26&amp;BS26&amp;BT26&amp;BU26&amp;BW26&amp;BX26</f>
        <v/>
      </c>
      <c r="BQ26" s="23" t="str">
        <f>IF((J26+K26+L26)&lt;&gt;C26," * La suma del N° de Primera visita + Segunda visita + Tercera o más visitas de seguimiento debe coincidir con el Total.","")</f>
        <v/>
      </c>
      <c r="BR26" s="24"/>
      <c r="BS26" s="23" t="str">
        <f t="shared" si="3"/>
        <v/>
      </c>
      <c r="BT26" s="23" t="str">
        <f t="shared" si="4"/>
        <v/>
      </c>
      <c r="BU26" s="23" t="str">
        <f t="shared" si="5"/>
        <v/>
      </c>
      <c r="BV26" s="24"/>
      <c r="BW26" s="23" t="str">
        <f t="shared" si="6"/>
        <v/>
      </c>
      <c r="BX26" s="23" t="str">
        <f t="shared" si="7"/>
        <v/>
      </c>
      <c r="BZ26" s="25">
        <f t="shared" si="0"/>
        <v>0</v>
      </c>
      <c r="CA26" s="26"/>
      <c r="CB26" s="25">
        <f t="shared" si="8"/>
        <v>0</v>
      </c>
      <c r="CC26" s="25">
        <f t="shared" si="9"/>
        <v>0</v>
      </c>
      <c r="CD26" s="25">
        <f t="shared" si="10"/>
        <v>0</v>
      </c>
      <c r="CE26" s="26"/>
      <c r="CF26" s="25">
        <f t="shared" si="11"/>
        <v>0</v>
      </c>
      <c r="CG26" s="25">
        <f t="shared" si="11"/>
        <v>0</v>
      </c>
    </row>
    <row r="27" spans="1:85" s="15" customFormat="1" ht="15" customHeight="1" x14ac:dyDescent="0.15">
      <c r="A27" s="260" t="s">
        <v>38</v>
      </c>
      <c r="B27" s="261"/>
      <c r="C27" s="16">
        <f t="shared" si="12"/>
        <v>0</v>
      </c>
      <c r="D27" s="17"/>
      <c r="E27" s="17"/>
      <c r="F27" s="17"/>
      <c r="G27" s="17"/>
      <c r="H27" s="18"/>
      <c r="I27" s="18"/>
      <c r="J27" s="17"/>
      <c r="K27" s="17"/>
      <c r="L27" s="17"/>
      <c r="M27" s="27"/>
      <c r="N27" s="20"/>
      <c r="O27" s="20"/>
      <c r="P27" s="20"/>
      <c r="Q27" s="30"/>
      <c r="R27" s="20"/>
      <c r="S27" s="22"/>
      <c r="T27" s="15" t="str">
        <f t="shared" si="16"/>
        <v/>
      </c>
      <c r="BQ27" s="23" t="str">
        <f t="shared" si="2"/>
        <v/>
      </c>
      <c r="BR27" s="24"/>
      <c r="BS27" s="23" t="str">
        <f t="shared" si="3"/>
        <v/>
      </c>
      <c r="BT27" s="23" t="str">
        <f t="shared" si="4"/>
        <v/>
      </c>
      <c r="BU27" s="23" t="str">
        <f t="shared" si="5"/>
        <v/>
      </c>
      <c r="BV27" s="24"/>
      <c r="BW27" s="23" t="str">
        <f t="shared" si="6"/>
        <v/>
      </c>
      <c r="BX27" s="23" t="str">
        <f t="shared" si="7"/>
        <v/>
      </c>
      <c r="BZ27" s="25">
        <f t="shared" si="0"/>
        <v>0</v>
      </c>
      <c r="CA27" s="26"/>
      <c r="CB27" s="25">
        <f t="shared" si="8"/>
        <v>0</v>
      </c>
      <c r="CC27" s="25">
        <f t="shared" si="9"/>
        <v>0</v>
      </c>
      <c r="CD27" s="25">
        <f t="shared" si="10"/>
        <v>0</v>
      </c>
      <c r="CE27" s="26"/>
      <c r="CF27" s="25">
        <f t="shared" si="11"/>
        <v>0</v>
      </c>
      <c r="CG27" s="25">
        <f t="shared" si="11"/>
        <v>0</v>
      </c>
    </row>
    <row r="28" spans="1:85" s="15" customFormat="1" ht="15" customHeight="1" x14ac:dyDescent="0.15">
      <c r="A28" s="260" t="s">
        <v>39</v>
      </c>
      <c r="B28" s="261"/>
      <c r="C28" s="16">
        <f t="shared" si="12"/>
        <v>0</v>
      </c>
      <c r="D28" s="17"/>
      <c r="E28" s="17"/>
      <c r="F28" s="17"/>
      <c r="G28" s="17"/>
      <c r="H28" s="18"/>
      <c r="I28" s="18"/>
      <c r="J28" s="17"/>
      <c r="K28" s="17"/>
      <c r="L28" s="17"/>
      <c r="M28" s="27"/>
      <c r="N28" s="20"/>
      <c r="O28" s="20"/>
      <c r="P28" s="20"/>
      <c r="Q28" s="30"/>
      <c r="R28" s="20"/>
      <c r="S28" s="22"/>
      <c r="T28" s="15" t="str">
        <f>BQ28&amp;BS28&amp;BT28&amp;BU28&amp;BW28&amp;BX28</f>
        <v/>
      </c>
      <c r="BQ28" s="23" t="str">
        <f t="shared" si="2"/>
        <v/>
      </c>
      <c r="BR28" s="24"/>
      <c r="BS28" s="23" t="str">
        <f t="shared" si="3"/>
        <v/>
      </c>
      <c r="BT28" s="23" t="str">
        <f t="shared" si="4"/>
        <v/>
      </c>
      <c r="BU28" s="23" t="str">
        <f t="shared" si="5"/>
        <v/>
      </c>
      <c r="BV28" s="24"/>
      <c r="BW28" s="23" t="str">
        <f t="shared" si="6"/>
        <v/>
      </c>
      <c r="BX28" s="23" t="str">
        <f t="shared" si="7"/>
        <v/>
      </c>
      <c r="BZ28" s="25">
        <f t="shared" si="0"/>
        <v>0</v>
      </c>
      <c r="CA28" s="26"/>
      <c r="CB28" s="25">
        <f t="shared" si="8"/>
        <v>0</v>
      </c>
      <c r="CC28" s="25">
        <f t="shared" si="9"/>
        <v>0</v>
      </c>
      <c r="CD28" s="25">
        <f t="shared" si="10"/>
        <v>0</v>
      </c>
      <c r="CE28" s="26"/>
      <c r="CF28" s="25">
        <f t="shared" si="11"/>
        <v>0</v>
      </c>
      <c r="CG28" s="25">
        <f t="shared" si="11"/>
        <v>0</v>
      </c>
    </row>
    <row r="29" spans="1:85" s="15" customFormat="1" ht="15" customHeight="1" x14ac:dyDescent="0.15">
      <c r="A29" s="260" t="s">
        <v>40</v>
      </c>
      <c r="B29" s="261"/>
      <c r="C29" s="16">
        <f t="shared" si="12"/>
        <v>0</v>
      </c>
      <c r="D29" s="17"/>
      <c r="E29" s="17"/>
      <c r="F29" s="17"/>
      <c r="G29" s="17"/>
      <c r="H29" s="18"/>
      <c r="I29" s="18"/>
      <c r="J29" s="17"/>
      <c r="K29" s="17"/>
      <c r="L29" s="17"/>
      <c r="M29" s="29"/>
      <c r="N29" s="20"/>
      <c r="O29" s="20"/>
      <c r="P29" s="20"/>
      <c r="Q29" s="30"/>
      <c r="R29" s="20"/>
      <c r="S29" s="22"/>
      <c r="T29" s="15" t="str">
        <f>BQ29&amp;BR29&amp;BS29&amp;BT29&amp;BU29&amp;BW29&amp;BX29</f>
        <v/>
      </c>
      <c r="BQ29" s="23" t="str">
        <f t="shared" si="2"/>
        <v/>
      </c>
      <c r="BR29" s="23" t="str">
        <f t="shared" ref="BR29:BR35" si="17">IF(AND(C29&gt;0,M29="")," * No olvide digitar la variable Programa de Acompañamiento Psicosocial en APS. Si no tiene digite Cero.",IF(M29&gt;C29," * La variable Programa de Acompañamiento Psicosocial en APS no puede ser mayor al Total.",""))</f>
        <v/>
      </c>
      <c r="BS29" s="23" t="str">
        <f t="shared" si="3"/>
        <v/>
      </c>
      <c r="BT29" s="23" t="str">
        <f t="shared" si="4"/>
        <v/>
      </c>
      <c r="BU29" s="23" t="str">
        <f t="shared" si="5"/>
        <v/>
      </c>
      <c r="BV29" s="24"/>
      <c r="BW29" s="23" t="str">
        <f t="shared" si="6"/>
        <v/>
      </c>
      <c r="BX29" s="23" t="str">
        <f t="shared" si="7"/>
        <v/>
      </c>
      <c r="BZ29" s="25">
        <f t="shared" si="0"/>
        <v>0</v>
      </c>
      <c r="CA29" s="25">
        <f t="shared" ref="CA29:CA35" si="18">IF(AND(C29&gt;0,M29=""),1,IF(M29&gt;C29,1,0))</f>
        <v>0</v>
      </c>
      <c r="CB29" s="25">
        <f t="shared" si="8"/>
        <v>0</v>
      </c>
      <c r="CC29" s="25">
        <f t="shared" si="9"/>
        <v>0</v>
      </c>
      <c r="CD29" s="25">
        <f t="shared" si="10"/>
        <v>0</v>
      </c>
      <c r="CE29" s="26"/>
      <c r="CF29" s="25">
        <f t="shared" si="11"/>
        <v>0</v>
      </c>
      <c r="CG29" s="25">
        <f t="shared" si="11"/>
        <v>0</v>
      </c>
    </row>
    <row r="30" spans="1:85" s="15" customFormat="1" ht="15" customHeight="1" x14ac:dyDescent="0.15">
      <c r="A30" s="260" t="s">
        <v>41</v>
      </c>
      <c r="B30" s="261"/>
      <c r="C30" s="16">
        <f t="shared" si="12"/>
        <v>0</v>
      </c>
      <c r="D30" s="17"/>
      <c r="E30" s="17"/>
      <c r="F30" s="17"/>
      <c r="G30" s="17"/>
      <c r="H30" s="18"/>
      <c r="I30" s="18"/>
      <c r="J30" s="17"/>
      <c r="K30" s="17"/>
      <c r="L30" s="17"/>
      <c r="M30" s="29"/>
      <c r="N30" s="20"/>
      <c r="O30" s="20"/>
      <c r="P30" s="20"/>
      <c r="Q30" s="30"/>
      <c r="R30" s="20"/>
      <c r="S30" s="22"/>
      <c r="T30" s="15" t="str">
        <f t="shared" ref="T30:T35" si="19">BQ30&amp;BR30&amp;BS30&amp;BT30&amp;BU30&amp;BW30&amp;BX30</f>
        <v/>
      </c>
      <c r="BQ30" s="23" t="str">
        <f t="shared" si="2"/>
        <v/>
      </c>
      <c r="BR30" s="23" t="str">
        <f t="shared" si="17"/>
        <v/>
      </c>
      <c r="BS30" s="23" t="str">
        <f t="shared" si="3"/>
        <v/>
      </c>
      <c r="BT30" s="23" t="str">
        <f t="shared" si="4"/>
        <v/>
      </c>
      <c r="BU30" s="23" t="str">
        <f t="shared" si="5"/>
        <v/>
      </c>
      <c r="BV30" s="24"/>
      <c r="BW30" s="23" t="str">
        <f t="shared" si="6"/>
        <v/>
      </c>
      <c r="BX30" s="23" t="str">
        <f t="shared" si="7"/>
        <v/>
      </c>
      <c r="BZ30" s="25">
        <f t="shared" si="0"/>
        <v>0</v>
      </c>
      <c r="CA30" s="25">
        <f t="shared" si="18"/>
        <v>0</v>
      </c>
      <c r="CB30" s="25">
        <f t="shared" si="8"/>
        <v>0</v>
      </c>
      <c r="CC30" s="25">
        <f t="shared" si="9"/>
        <v>0</v>
      </c>
      <c r="CD30" s="25">
        <f t="shared" si="10"/>
        <v>0</v>
      </c>
      <c r="CE30" s="26"/>
      <c r="CF30" s="25">
        <f t="shared" si="11"/>
        <v>0</v>
      </c>
      <c r="CG30" s="25">
        <f t="shared" si="11"/>
        <v>0</v>
      </c>
    </row>
    <row r="31" spans="1:85" s="15" customFormat="1" ht="15" customHeight="1" x14ac:dyDescent="0.15">
      <c r="A31" s="268" t="s">
        <v>42</v>
      </c>
      <c r="B31" s="269"/>
      <c r="C31" s="16">
        <f>SUM(D31:G31)</f>
        <v>0</v>
      </c>
      <c r="D31" s="17"/>
      <c r="E31" s="17"/>
      <c r="F31" s="17"/>
      <c r="G31" s="17"/>
      <c r="H31" s="18"/>
      <c r="I31" s="18"/>
      <c r="J31" s="17"/>
      <c r="K31" s="17"/>
      <c r="L31" s="17"/>
      <c r="M31" s="29"/>
      <c r="N31" s="20"/>
      <c r="O31" s="20"/>
      <c r="P31" s="20"/>
      <c r="Q31" s="30"/>
      <c r="R31" s="20"/>
      <c r="S31" s="22"/>
      <c r="T31" s="15" t="str">
        <f t="shared" si="19"/>
        <v/>
      </c>
      <c r="BQ31" s="23" t="str">
        <f t="shared" si="2"/>
        <v/>
      </c>
      <c r="BR31" s="23" t="str">
        <f t="shared" si="17"/>
        <v/>
      </c>
      <c r="BS31" s="23" t="str">
        <f t="shared" si="3"/>
        <v/>
      </c>
      <c r="BT31" s="23" t="str">
        <f t="shared" si="4"/>
        <v/>
      </c>
      <c r="BU31" s="23" t="str">
        <f t="shared" si="5"/>
        <v/>
      </c>
      <c r="BV31" s="24"/>
      <c r="BW31" s="23" t="str">
        <f t="shared" si="6"/>
        <v/>
      </c>
      <c r="BX31" s="23" t="str">
        <f t="shared" si="7"/>
        <v/>
      </c>
      <c r="BZ31" s="25">
        <f t="shared" si="0"/>
        <v>0</v>
      </c>
      <c r="CA31" s="25">
        <f t="shared" si="18"/>
        <v>0</v>
      </c>
      <c r="CB31" s="25">
        <f t="shared" si="8"/>
        <v>0</v>
      </c>
      <c r="CC31" s="25">
        <f t="shared" si="9"/>
        <v>0</v>
      </c>
      <c r="CD31" s="25">
        <f t="shared" si="10"/>
        <v>0</v>
      </c>
      <c r="CE31" s="26"/>
      <c r="CF31" s="25">
        <f t="shared" si="11"/>
        <v>0</v>
      </c>
      <c r="CG31" s="25">
        <f t="shared" si="11"/>
        <v>0</v>
      </c>
    </row>
    <row r="32" spans="1:85" s="15" customFormat="1" ht="15" customHeight="1" x14ac:dyDescent="0.15">
      <c r="A32" s="268" t="s">
        <v>43</v>
      </c>
      <c r="B32" s="269"/>
      <c r="C32" s="16">
        <f>SUM(D32:G32)</f>
        <v>0</v>
      </c>
      <c r="D32" s="17"/>
      <c r="E32" s="17"/>
      <c r="F32" s="17"/>
      <c r="G32" s="17"/>
      <c r="H32" s="18"/>
      <c r="I32" s="18"/>
      <c r="J32" s="17"/>
      <c r="K32" s="17"/>
      <c r="L32" s="17"/>
      <c r="M32" s="252"/>
      <c r="N32" s="20"/>
      <c r="O32" s="20"/>
      <c r="P32" s="20"/>
      <c r="Q32" s="30"/>
      <c r="R32" s="20"/>
      <c r="S32" s="22"/>
      <c r="T32" s="15" t="str">
        <f t="shared" si="19"/>
        <v/>
      </c>
      <c r="BQ32" s="23" t="str">
        <f t="shared" si="2"/>
        <v/>
      </c>
      <c r="BR32" s="23" t="str">
        <f t="shared" si="17"/>
        <v/>
      </c>
      <c r="BS32" s="23" t="str">
        <f t="shared" si="3"/>
        <v/>
      </c>
      <c r="BT32" s="23" t="str">
        <f t="shared" si="4"/>
        <v/>
      </c>
      <c r="BU32" s="23" t="str">
        <f t="shared" si="5"/>
        <v/>
      </c>
      <c r="BV32" s="24"/>
      <c r="BW32" s="23" t="str">
        <f t="shared" si="6"/>
        <v/>
      </c>
      <c r="BX32" s="23" t="str">
        <f t="shared" si="7"/>
        <v/>
      </c>
      <c r="BZ32" s="25">
        <f t="shared" si="0"/>
        <v>0</v>
      </c>
      <c r="CA32" s="25">
        <f t="shared" si="18"/>
        <v>0</v>
      </c>
      <c r="CB32" s="25">
        <f t="shared" si="8"/>
        <v>0</v>
      </c>
      <c r="CC32" s="25">
        <f t="shared" si="9"/>
        <v>0</v>
      </c>
      <c r="CD32" s="25">
        <f t="shared" si="10"/>
        <v>0</v>
      </c>
      <c r="CE32" s="26"/>
      <c r="CF32" s="25">
        <f t="shared" si="11"/>
        <v>0</v>
      </c>
      <c r="CG32" s="25">
        <f t="shared" si="11"/>
        <v>0</v>
      </c>
    </row>
    <row r="33" spans="1:85" s="15" customFormat="1" ht="15" customHeight="1" x14ac:dyDescent="0.15">
      <c r="A33" s="268" t="s">
        <v>44</v>
      </c>
      <c r="B33" s="269"/>
      <c r="C33" s="16">
        <f>SUM(D33:G33)</f>
        <v>0</v>
      </c>
      <c r="D33" s="17"/>
      <c r="E33" s="17"/>
      <c r="F33" s="17"/>
      <c r="G33" s="17"/>
      <c r="H33" s="18"/>
      <c r="I33" s="18"/>
      <c r="J33" s="17"/>
      <c r="K33" s="17"/>
      <c r="L33" s="17"/>
      <c r="M33" s="252"/>
      <c r="N33" s="20"/>
      <c r="O33" s="20"/>
      <c r="P33" s="20"/>
      <c r="Q33" s="30"/>
      <c r="R33" s="20"/>
      <c r="S33" s="22"/>
      <c r="T33" s="15" t="str">
        <f>BQ33&amp;BR33&amp;BS33&amp;BT33&amp;BU33&amp;BW33&amp;BX33</f>
        <v/>
      </c>
      <c r="BQ33" s="23" t="str">
        <f t="shared" si="2"/>
        <v/>
      </c>
      <c r="BR33" s="23" t="str">
        <f t="shared" si="17"/>
        <v/>
      </c>
      <c r="BS33" s="23" t="str">
        <f t="shared" si="3"/>
        <v/>
      </c>
      <c r="BT33" s="23" t="str">
        <f t="shared" si="4"/>
        <v/>
      </c>
      <c r="BU33" s="23" t="str">
        <f t="shared" si="5"/>
        <v/>
      </c>
      <c r="BV33" s="24"/>
      <c r="BW33" s="23" t="str">
        <f t="shared" si="6"/>
        <v/>
      </c>
      <c r="BX33" s="23" t="str">
        <f t="shared" si="7"/>
        <v/>
      </c>
      <c r="BZ33" s="25">
        <f t="shared" si="0"/>
        <v>0</v>
      </c>
      <c r="CA33" s="25">
        <f t="shared" si="18"/>
        <v>0</v>
      </c>
      <c r="CB33" s="25">
        <f t="shared" si="8"/>
        <v>0</v>
      </c>
      <c r="CC33" s="25">
        <f t="shared" si="9"/>
        <v>0</v>
      </c>
      <c r="CD33" s="25">
        <f t="shared" si="10"/>
        <v>0</v>
      </c>
      <c r="CE33" s="26"/>
      <c r="CF33" s="25">
        <f t="shared" si="11"/>
        <v>0</v>
      </c>
      <c r="CG33" s="25">
        <f t="shared" si="11"/>
        <v>0</v>
      </c>
    </row>
    <row r="34" spans="1:85" s="15" customFormat="1" ht="15" customHeight="1" x14ac:dyDescent="0.15">
      <c r="A34" s="268" t="s">
        <v>45</v>
      </c>
      <c r="B34" s="269"/>
      <c r="C34" s="31">
        <f>SUM(D34:G34)</f>
        <v>0</v>
      </c>
      <c r="D34" s="17"/>
      <c r="E34" s="17"/>
      <c r="F34" s="17"/>
      <c r="G34" s="17"/>
      <c r="H34" s="18"/>
      <c r="I34" s="18"/>
      <c r="J34" s="17"/>
      <c r="K34" s="17"/>
      <c r="L34" s="17"/>
      <c r="M34" s="29"/>
      <c r="N34" s="32"/>
      <c r="O34" s="32"/>
      <c r="P34" s="32"/>
      <c r="Q34" s="30"/>
      <c r="R34" s="32"/>
      <c r="S34" s="33"/>
      <c r="T34" s="15" t="str">
        <f t="shared" si="19"/>
        <v/>
      </c>
      <c r="BQ34" s="23" t="str">
        <f t="shared" si="2"/>
        <v/>
      </c>
      <c r="BR34" s="23" t="str">
        <f t="shared" si="17"/>
        <v/>
      </c>
      <c r="BS34" s="23" t="str">
        <f t="shared" si="3"/>
        <v/>
      </c>
      <c r="BT34" s="23" t="str">
        <f t="shared" si="4"/>
        <v/>
      </c>
      <c r="BU34" s="23" t="str">
        <f t="shared" si="5"/>
        <v/>
      </c>
      <c r="BV34" s="24"/>
      <c r="BW34" s="23" t="str">
        <f t="shared" si="6"/>
        <v/>
      </c>
      <c r="BX34" s="23" t="str">
        <f t="shared" si="7"/>
        <v/>
      </c>
      <c r="BZ34" s="25">
        <f t="shared" si="0"/>
        <v>0</v>
      </c>
      <c r="CA34" s="25">
        <f t="shared" si="18"/>
        <v>0</v>
      </c>
      <c r="CB34" s="25">
        <f t="shared" si="8"/>
        <v>0</v>
      </c>
      <c r="CC34" s="25">
        <f t="shared" si="9"/>
        <v>0</v>
      </c>
      <c r="CD34" s="25">
        <f t="shared" si="10"/>
        <v>0</v>
      </c>
      <c r="CE34" s="26"/>
      <c r="CF34" s="25">
        <f t="shared" si="11"/>
        <v>0</v>
      </c>
      <c r="CG34" s="25">
        <f t="shared" si="11"/>
        <v>0</v>
      </c>
    </row>
    <row r="35" spans="1:85" s="15" customFormat="1" ht="15" customHeight="1" x14ac:dyDescent="0.15">
      <c r="A35" s="270" t="s">
        <v>46</v>
      </c>
      <c r="B35" s="271"/>
      <c r="C35" s="34">
        <f>SUM(D35:G35)</f>
        <v>0</v>
      </c>
      <c r="D35" s="17"/>
      <c r="E35" s="17"/>
      <c r="F35" s="17"/>
      <c r="G35" s="17"/>
      <c r="H35" s="35"/>
      <c r="I35" s="35"/>
      <c r="J35" s="17"/>
      <c r="K35" s="17"/>
      <c r="L35" s="17"/>
      <c r="M35" s="36"/>
      <c r="N35" s="37"/>
      <c r="O35" s="37"/>
      <c r="P35" s="37"/>
      <c r="Q35" s="38"/>
      <c r="R35" s="37"/>
      <c r="S35" s="39"/>
      <c r="T35" s="15" t="str">
        <f t="shared" si="19"/>
        <v/>
      </c>
      <c r="BQ35" s="23" t="str">
        <f t="shared" si="2"/>
        <v/>
      </c>
      <c r="BR35" s="23" t="str">
        <f t="shared" si="17"/>
        <v/>
      </c>
      <c r="BS35" s="23" t="str">
        <f t="shared" si="3"/>
        <v/>
      </c>
      <c r="BT35" s="23" t="str">
        <f t="shared" si="4"/>
        <v/>
      </c>
      <c r="BU35" s="23" t="str">
        <f t="shared" si="5"/>
        <v/>
      </c>
      <c r="BV35" s="24"/>
      <c r="BW35" s="23" t="str">
        <f t="shared" si="6"/>
        <v/>
      </c>
      <c r="BX35" s="23" t="str">
        <f t="shared" si="7"/>
        <v/>
      </c>
      <c r="BZ35" s="25">
        <f t="shared" si="0"/>
        <v>0</v>
      </c>
      <c r="CA35" s="25">
        <f t="shared" si="18"/>
        <v>0</v>
      </c>
      <c r="CB35" s="25">
        <f t="shared" si="8"/>
        <v>0</v>
      </c>
      <c r="CC35" s="25">
        <f t="shared" si="9"/>
        <v>0</v>
      </c>
      <c r="CD35" s="25">
        <f t="shared" si="10"/>
        <v>0</v>
      </c>
      <c r="CE35" s="26"/>
      <c r="CF35" s="25">
        <f t="shared" si="11"/>
        <v>0</v>
      </c>
      <c r="CG35" s="25">
        <f t="shared" si="11"/>
        <v>0</v>
      </c>
    </row>
    <row r="36" spans="1:85" s="5" customFormat="1" ht="18" customHeight="1" x14ac:dyDescent="0.15">
      <c r="A36" s="272" t="s">
        <v>47</v>
      </c>
      <c r="B36" s="272"/>
      <c r="C36" s="272"/>
      <c r="D36" s="272"/>
      <c r="E36" s="272"/>
      <c r="F36" s="272"/>
      <c r="G36" s="272"/>
      <c r="H36" s="272"/>
      <c r="I36" s="272"/>
      <c r="J36" s="272"/>
      <c r="K36" s="272"/>
      <c r="L36" s="272"/>
      <c r="M36" s="272"/>
      <c r="N36" s="272"/>
    </row>
    <row r="37" spans="1:85" s="15" customFormat="1" ht="63" x14ac:dyDescent="0.15">
      <c r="A37" s="263" t="s">
        <v>3</v>
      </c>
      <c r="B37" s="267"/>
      <c r="C37" s="40" t="s">
        <v>48</v>
      </c>
      <c r="D37" s="41" t="s">
        <v>49</v>
      </c>
      <c r="E37" s="8" t="s">
        <v>50</v>
      </c>
      <c r="F37" s="42" t="s">
        <v>51</v>
      </c>
      <c r="G37" s="11" t="s">
        <v>52</v>
      </c>
      <c r="H37" s="8" t="s">
        <v>53</v>
      </c>
      <c r="I37" s="8" t="s">
        <v>54</v>
      </c>
      <c r="J37" s="8" t="s">
        <v>55</v>
      </c>
      <c r="K37" s="13" t="s">
        <v>16</v>
      </c>
      <c r="L37" s="8" t="s">
        <v>56</v>
      </c>
      <c r="M37" s="8" t="s">
        <v>57</v>
      </c>
      <c r="N37" s="14" t="s">
        <v>58</v>
      </c>
    </row>
    <row r="38" spans="1:85" s="15" customFormat="1" ht="30" customHeight="1" x14ac:dyDescent="0.15">
      <c r="A38" s="274" t="s">
        <v>59</v>
      </c>
      <c r="B38" s="43" t="s">
        <v>60</v>
      </c>
      <c r="C38" s="44"/>
      <c r="D38" s="45"/>
      <c r="E38" s="46"/>
      <c r="F38" s="47"/>
      <c r="G38" s="45"/>
      <c r="H38" s="46"/>
      <c r="I38" s="46"/>
      <c r="J38" s="46"/>
      <c r="K38" s="48"/>
      <c r="L38" s="46"/>
      <c r="M38" s="46"/>
      <c r="N38" s="49"/>
      <c r="O38" s="15" t="str">
        <f>BQ38&amp;BR38&amp;BS38&amp;BT38</f>
        <v/>
      </c>
      <c r="BQ38" s="23" t="str">
        <f>IF(AND(SUM($C38:$F38)&gt;0,K38="")," * No olvide digitar la variable Migrantes. Digite Cero si no tiene.",IF(K38&gt;SUM($C38:$F38)," * La variable Migrantes no puede ser mayor a la suma de las variables de Visitas.",""))</f>
        <v/>
      </c>
      <c r="BR38" s="23" t="str">
        <f>IF(AND(SUM($C38:$F38)&gt;0,L38="")," * No olvide digitar la variable Pueblos originarios. Digite Cero si no tiene.",IF(L38&gt;SUM($C38:$F38)," * La variable Pueblos originarios no puede ser mayor a la suma de las variables de Visitas.",""))</f>
        <v/>
      </c>
      <c r="BS38" s="23" t="str">
        <f>IF(AND(SUM($C38:$F38)&gt;0,M38="")," * No olvide digitar la variable Población en ECICEP. Digite Cero si no tiene.",IF(M38&gt;SUM($C38:$F38)," * La variable Población en ECICEP no puede ser mayor a la suma de las variables de Visitas.",""))</f>
        <v/>
      </c>
      <c r="BT38" s="23" t="str">
        <f>IF(AND(SUM($C38:$F38)&gt;0,N38="")," * No olvide digitar la variable Población ELEAM o institucionalizada. Digite Cero si no tiene.",IF(N38&gt;SUM($C38:$F38)," * La variable Población ELEAM o institucionalizada no puede ser mayor a la suma de las variables de Visitas.",""))</f>
        <v/>
      </c>
      <c r="BZ38" s="25">
        <f>IF(AND(SUM($C38:$F38)&gt;0,K38=""),1,IF(K38&gt;SUM($C38:$F38),1,0))</f>
        <v>0</v>
      </c>
      <c r="CA38" s="25">
        <f>IF(AND(SUM($C38:$F38)&gt;0,L38=""),1,IF(L38&gt;SUM($C38:$F38),1,0))</f>
        <v>0</v>
      </c>
      <c r="CB38" s="25">
        <f>IF(AND(SUM($C38:$F38)&gt;0,M38=""),1,IF(M38&gt;SUM($C38:$F38),1,0))</f>
        <v>0</v>
      </c>
      <c r="CC38" s="25">
        <f>IF(AND(SUM($C38:$F38)&gt;0,N38=""),1,IF(N38&gt;SUM($C38:$F38),1,0))</f>
        <v>0</v>
      </c>
    </row>
    <row r="39" spans="1:85" s="15" customFormat="1" ht="42" x14ac:dyDescent="0.15">
      <c r="A39" s="275"/>
      <c r="B39" s="50" t="s">
        <v>61</v>
      </c>
      <c r="C39" s="51"/>
      <c r="D39" s="52"/>
      <c r="E39" s="17"/>
      <c r="F39" s="53"/>
      <c r="G39" s="52"/>
      <c r="H39" s="54"/>
      <c r="I39" s="54"/>
      <c r="J39" s="54"/>
      <c r="K39" s="55"/>
      <c r="L39" s="17"/>
      <c r="M39" s="17"/>
      <c r="N39" s="56"/>
      <c r="O39" s="15" t="str">
        <f t="shared" ref="O39:O46" si="20">BQ39&amp;BR39&amp;BS39&amp;BT39</f>
        <v/>
      </c>
      <c r="BQ39" s="23" t="str">
        <f t="shared" ref="BQ39:BQ40" si="21">IF(AND(SUM($C39:$F39)&gt;0,K39="")," * No olvide digitar la variable Migrantes. Digite Cero si no tiene.",IF(K39&gt;SUM($C39:$F39)," * La variable Migrantes no puede ser mayor a la suma de las variables de Visitas.",""))</f>
        <v/>
      </c>
      <c r="BR39" s="23" t="str">
        <f t="shared" ref="BR39:BR40" si="22">IF(AND(SUM($C39:$F39)&gt;0,L39="")," * No olvide digitar la variable Pueblos originarios. Digite Cero si no tiene.",IF(L39&gt;SUM($C39:$F39)," * La variable Pueblos originarios no puede ser mayor a la suma de las variables de Visitas.",""))</f>
        <v/>
      </c>
      <c r="BS39" s="23" t="str">
        <f t="shared" ref="BS39:BS40" si="23">IF(AND(SUM($C39:$F39)&gt;0,M39="")," * No olvide digitar la variable Población en ECICEP. Digite Cero si no tiene.",IF(M39&gt;SUM($C39:$F39)," * La variable Población en ECICEP no puede ser mayor a la suma de las variables de Visitas.",""))</f>
        <v/>
      </c>
      <c r="BT39" s="23" t="str">
        <f t="shared" ref="BT39:BT40" si="24">IF(AND(SUM($C39:$F39)&gt;0,N39="")," * No olvide digitar la variable Población ELEAM o institucionalizada. Digite Cero si no tiene.",IF(N39&gt;SUM($C39:$F39)," * La variable Población ELEAM o institucionalizada no puede ser mayor a la suma de las variables de Visitas.",""))</f>
        <v/>
      </c>
      <c r="BZ39" s="25">
        <f t="shared" ref="BZ39:BZ40" si="25">IF(AND(SUM($C39:$F39)&gt;0,K39=""),1,IF(K39&gt;SUM($C39:$F39),1,0))</f>
        <v>0</v>
      </c>
      <c r="CA39" s="25">
        <f t="shared" ref="CA39:CC40" si="26">IF(AND(SUM($C39:$F39)&gt;0,L39=""),1,IF(L39&gt;SUM($C39:$F39),1,0))</f>
        <v>0</v>
      </c>
      <c r="CB39" s="25">
        <f t="shared" si="26"/>
        <v>0</v>
      </c>
      <c r="CC39" s="25">
        <f t="shared" si="26"/>
        <v>0</v>
      </c>
    </row>
    <row r="40" spans="1:85" s="15" customFormat="1" ht="42" x14ac:dyDescent="0.15">
      <c r="A40" s="276"/>
      <c r="B40" s="57" t="s">
        <v>62</v>
      </c>
      <c r="C40" s="58"/>
      <c r="D40" s="59"/>
      <c r="E40" s="60"/>
      <c r="F40" s="61"/>
      <c r="G40" s="59"/>
      <c r="H40" s="62"/>
      <c r="I40" s="62"/>
      <c r="J40" s="62"/>
      <c r="K40" s="63"/>
      <c r="L40" s="60"/>
      <c r="M40" s="60"/>
      <c r="N40" s="64"/>
      <c r="O40" s="15" t="str">
        <f t="shared" si="20"/>
        <v/>
      </c>
      <c r="BQ40" s="23" t="str">
        <f t="shared" si="21"/>
        <v/>
      </c>
      <c r="BR40" s="23" t="str">
        <f t="shared" si="22"/>
        <v/>
      </c>
      <c r="BS40" s="23" t="str">
        <f t="shared" si="23"/>
        <v/>
      </c>
      <c r="BT40" s="23" t="str">
        <f t="shared" si="24"/>
        <v/>
      </c>
      <c r="BZ40" s="25">
        <f t="shared" si="25"/>
        <v>0</v>
      </c>
      <c r="CA40" s="25">
        <f t="shared" si="26"/>
        <v>0</v>
      </c>
      <c r="CB40" s="25">
        <f t="shared" si="26"/>
        <v>0</v>
      </c>
      <c r="CC40" s="25">
        <f t="shared" si="26"/>
        <v>0</v>
      </c>
    </row>
    <row r="41" spans="1:85" s="15" customFormat="1" ht="15" customHeight="1" x14ac:dyDescent="0.15">
      <c r="A41" s="277" t="s">
        <v>4</v>
      </c>
      <c r="B41" s="278"/>
      <c r="C41" s="65">
        <f>SUM(C38:C40)</f>
        <v>0</v>
      </c>
      <c r="D41" s="66">
        <f t="shared" ref="D41:N41" si="27">SUM(D38:D40)</f>
        <v>0</v>
      </c>
      <c r="E41" s="67">
        <f t="shared" si="27"/>
        <v>0</v>
      </c>
      <c r="F41" s="68">
        <f t="shared" si="27"/>
        <v>0</v>
      </c>
      <c r="G41" s="66">
        <f t="shared" si="27"/>
        <v>0</v>
      </c>
      <c r="H41" s="67">
        <f t="shared" si="27"/>
        <v>0</v>
      </c>
      <c r="I41" s="67">
        <f t="shared" si="27"/>
        <v>0</v>
      </c>
      <c r="J41" s="69">
        <f t="shared" si="27"/>
        <v>0</v>
      </c>
      <c r="K41" s="70">
        <f t="shared" si="27"/>
        <v>0</v>
      </c>
      <c r="L41" s="71">
        <f t="shared" si="27"/>
        <v>0</v>
      </c>
      <c r="M41" s="71">
        <f t="shared" si="27"/>
        <v>0</v>
      </c>
      <c r="N41" s="72">
        <f t="shared" si="27"/>
        <v>0</v>
      </c>
    </row>
    <row r="42" spans="1:85" s="15" customFormat="1" ht="15" customHeight="1" x14ac:dyDescent="0.15">
      <c r="A42" s="274" t="s">
        <v>63</v>
      </c>
      <c r="B42" s="73" t="s">
        <v>64</v>
      </c>
      <c r="C42" s="74"/>
      <c r="D42" s="74"/>
      <c r="E42" s="75"/>
      <c r="F42" s="76"/>
      <c r="G42" s="77"/>
      <c r="H42" s="78"/>
      <c r="I42" s="75"/>
      <c r="J42" s="78"/>
      <c r="K42" s="79"/>
      <c r="L42" s="78"/>
      <c r="M42" s="78"/>
      <c r="N42" s="80"/>
      <c r="O42" s="15" t="str">
        <f>BQ42&amp;BR42&amp;BS42</f>
        <v/>
      </c>
      <c r="BQ42" s="23" t="str">
        <f>IF(AND(SUM($C42:$F42)&gt;0,K42="")," * No olvide digitar la variable Migrantes. Digite Cero si no tiene.",IF(K42&gt;SUM($C42:$F42)," * La variable Migrantes no puede ser mayor a la suma de las variables de Visitas.",""))</f>
        <v/>
      </c>
      <c r="BR42" s="23" t="str">
        <f>IF(AND(SUM($C42:$F42)&gt;0,L42="")," * No olvide digitar la variable Pueblos originarios. Digite Cero si no tiene.",IF(L42&gt;SUM($C42:$F42)," * La variable Pueblos originarios no puede ser mayor a la suma de las variables de Visitas.",""))</f>
        <v/>
      </c>
      <c r="BS42" s="23" t="str">
        <f>IF(AND(SUM($C42:$F42)&gt;0,M42="")," * No olvide digitar la variable Población en ECICEP. Digite Cero si no tiene.",IF(M42&gt;SUM($C42:$F42)," * La variable Población en ECICEP no puede ser mayor a la suma de las variables de Visitas.",""))</f>
        <v/>
      </c>
      <c r="BT42" s="24"/>
      <c r="BZ42" s="25">
        <f>IF(AND(SUM($C42:$F42)&gt;0,K42=""),1,IF(K42&gt;SUM($C42:$F42),1,0))</f>
        <v>0</v>
      </c>
      <c r="CA42" s="25">
        <f t="shared" ref="CA42:CB46" si="28">IF(AND(SUM($C42:$F42)&gt;0,L42=""),1,IF(L42&gt;SUM($C42:$F42),1,0))</f>
        <v>0</v>
      </c>
      <c r="CB42" s="25">
        <f t="shared" si="28"/>
        <v>0</v>
      </c>
      <c r="CC42" s="26"/>
    </row>
    <row r="43" spans="1:85" s="15" customFormat="1" ht="15" customHeight="1" x14ac:dyDescent="0.15">
      <c r="A43" s="275"/>
      <c r="B43" s="81" t="s">
        <v>65</v>
      </c>
      <c r="C43" s="82"/>
      <c r="D43" s="83"/>
      <c r="E43" s="17"/>
      <c r="F43" s="53"/>
      <c r="G43" s="84"/>
      <c r="H43" s="17"/>
      <c r="I43" s="17"/>
      <c r="J43" s="85"/>
      <c r="K43" s="86"/>
      <c r="L43" s="17"/>
      <c r="M43" s="17"/>
      <c r="N43" s="87"/>
      <c r="O43" s="15" t="str">
        <f t="shared" ref="O43:O45" si="29">BQ43&amp;BR43&amp;BS43</f>
        <v/>
      </c>
      <c r="BQ43" s="23" t="str">
        <f t="shared" ref="BQ43:BQ46" si="30">IF(AND(SUM($C43:$F43)&gt;0,K43="")," * No olvide digitar la variable Migrantes. Digite Cero si no tiene.",IF(K43&gt;SUM($C43:$F43)," * La variable Migrantes no puede ser mayor a la suma de las variables de Visitas.",""))</f>
        <v/>
      </c>
      <c r="BR43" s="23" t="str">
        <f t="shared" ref="BR43:BR46" si="31">IF(AND(SUM($C43:$F43)&gt;0,L43="")," * No olvide digitar la variable Pueblos originarios. Digite Cero si no tiene.",IF(L43&gt;SUM($C43:$F43)," * La variable Pueblos originarios no puede ser mayor a la suma de las variables de Visitas.",""))</f>
        <v/>
      </c>
      <c r="BS43" s="23" t="str">
        <f t="shared" ref="BS43:BS46" si="32">IF(AND(SUM($C43:$F43)&gt;0,M43="")," * No olvide digitar la variable Población en ECICEP. Digite Cero si no tiene.",IF(M43&gt;SUM($C43:$F43)," * La variable Población en ECICEP no puede ser mayor a la suma de las variables de Visitas.",""))</f>
        <v/>
      </c>
      <c r="BT43" s="24"/>
      <c r="BZ43" s="25">
        <f t="shared" ref="BZ43:BZ46" si="33">IF(AND(SUM($C43:$F43)&gt;0,K43=""),1,IF(K43&gt;SUM($C43:$F43),1,0))</f>
        <v>0</v>
      </c>
      <c r="CA43" s="25">
        <f t="shared" si="28"/>
        <v>0</v>
      </c>
      <c r="CB43" s="25">
        <f t="shared" si="28"/>
        <v>0</v>
      </c>
      <c r="CC43" s="26"/>
    </row>
    <row r="44" spans="1:85" s="15" customFormat="1" ht="15" customHeight="1" x14ac:dyDescent="0.15">
      <c r="A44" s="275"/>
      <c r="B44" s="88" t="s">
        <v>66</v>
      </c>
      <c r="C44" s="51"/>
      <c r="D44" s="83"/>
      <c r="E44" s="78"/>
      <c r="F44" s="89"/>
      <c r="G44" s="84"/>
      <c r="H44" s="17"/>
      <c r="I44" s="78"/>
      <c r="J44" s="90"/>
      <c r="K44" s="91"/>
      <c r="L44" s="17"/>
      <c r="M44" s="78"/>
      <c r="N44" s="87"/>
      <c r="O44" s="15" t="str">
        <f t="shared" si="29"/>
        <v/>
      </c>
      <c r="BQ44" s="23" t="str">
        <f t="shared" si="30"/>
        <v/>
      </c>
      <c r="BR44" s="23" t="str">
        <f t="shared" si="31"/>
        <v/>
      </c>
      <c r="BS44" s="23" t="str">
        <f t="shared" si="32"/>
        <v/>
      </c>
      <c r="BT44" s="24"/>
      <c r="BZ44" s="25">
        <f t="shared" si="33"/>
        <v>0</v>
      </c>
      <c r="CA44" s="25">
        <f t="shared" si="28"/>
        <v>0</v>
      </c>
      <c r="CB44" s="25">
        <f t="shared" si="28"/>
        <v>0</v>
      </c>
      <c r="CC44" s="26"/>
    </row>
    <row r="45" spans="1:85" s="15" customFormat="1" ht="15" customHeight="1" x14ac:dyDescent="0.15">
      <c r="A45" s="275"/>
      <c r="B45" s="92" t="s">
        <v>67</v>
      </c>
      <c r="C45" s="74"/>
      <c r="D45" s="83"/>
      <c r="E45" s="17"/>
      <c r="F45" s="53"/>
      <c r="G45" s="52"/>
      <c r="H45" s="17"/>
      <c r="I45" s="17"/>
      <c r="J45" s="90"/>
      <c r="K45" s="86"/>
      <c r="L45" s="17"/>
      <c r="M45" s="17"/>
      <c r="N45" s="80"/>
      <c r="O45" s="15" t="str">
        <f t="shared" si="29"/>
        <v/>
      </c>
      <c r="BQ45" s="23" t="str">
        <f t="shared" si="30"/>
        <v/>
      </c>
      <c r="BR45" s="23" t="str">
        <f t="shared" si="31"/>
        <v/>
      </c>
      <c r="BS45" s="23" t="str">
        <f t="shared" si="32"/>
        <v/>
      </c>
      <c r="BT45" s="24"/>
      <c r="BZ45" s="25">
        <f t="shared" si="33"/>
        <v>0</v>
      </c>
      <c r="CA45" s="25">
        <f t="shared" si="28"/>
        <v>0</v>
      </c>
      <c r="CB45" s="25">
        <f t="shared" si="28"/>
        <v>0</v>
      </c>
      <c r="CC45" s="26"/>
    </row>
    <row r="46" spans="1:85" s="15" customFormat="1" ht="15" customHeight="1" x14ac:dyDescent="0.15">
      <c r="A46" s="275"/>
      <c r="B46" s="93" t="s">
        <v>68</v>
      </c>
      <c r="C46" s="94"/>
      <c r="D46" s="95"/>
      <c r="E46" s="60"/>
      <c r="F46" s="61"/>
      <c r="G46" s="96"/>
      <c r="H46" s="60"/>
      <c r="I46" s="60"/>
      <c r="J46" s="97"/>
      <c r="K46" s="98"/>
      <c r="L46" s="60"/>
      <c r="M46" s="62"/>
      <c r="N46" s="99"/>
      <c r="O46" s="15" t="str">
        <f t="shared" si="20"/>
        <v/>
      </c>
      <c r="BQ46" s="23" t="str">
        <f t="shared" si="30"/>
        <v/>
      </c>
      <c r="BR46" s="23" t="str">
        <f t="shared" si="31"/>
        <v/>
      </c>
      <c r="BS46" s="23" t="str">
        <f t="shared" si="32"/>
        <v/>
      </c>
      <c r="BT46" s="23" t="str">
        <f>IF(AND(SUM($C46:$F46)&gt;0,N46="")," * No olvide digitar la variable Población ELEAM o institucionalizada. Digite Cero si no tiene.",IF(N46&gt;SUM($C46:$F46)," * La variable Población ELEAM o institucionalizada no puede ser mayor a la suma de las variables de Visitas.",""))</f>
        <v/>
      </c>
      <c r="BZ46" s="25">
        <f t="shared" si="33"/>
        <v>0</v>
      </c>
      <c r="CA46" s="25">
        <f t="shared" si="28"/>
        <v>0</v>
      </c>
      <c r="CB46" s="25">
        <f t="shared" si="28"/>
        <v>0</v>
      </c>
      <c r="CC46" s="25">
        <f>IF(AND(SUM($C46:$F46)&gt;0,N46=""),1,IF(N46&gt;SUM($C46:$F46),1,0))</f>
        <v>0</v>
      </c>
    </row>
    <row r="47" spans="1:85" s="15" customFormat="1" ht="15" customHeight="1" x14ac:dyDescent="0.15">
      <c r="A47" s="277" t="s">
        <v>4</v>
      </c>
      <c r="B47" s="278"/>
      <c r="C47" s="100">
        <f>SUM(C42:C46)</f>
        <v>0</v>
      </c>
      <c r="D47" s="101">
        <f>SUM(D42:D46)</f>
        <v>0</v>
      </c>
      <c r="E47" s="102">
        <f t="shared" ref="E47:N47" si="34">SUM(E42:E46)</f>
        <v>0</v>
      </c>
      <c r="F47" s="103">
        <f t="shared" si="34"/>
        <v>0</v>
      </c>
      <c r="G47" s="101">
        <f t="shared" si="34"/>
        <v>0</v>
      </c>
      <c r="H47" s="102">
        <f t="shared" si="34"/>
        <v>0</v>
      </c>
      <c r="I47" s="102">
        <f t="shared" si="34"/>
        <v>0</v>
      </c>
      <c r="J47" s="104">
        <f t="shared" si="34"/>
        <v>0</v>
      </c>
      <c r="K47" s="105">
        <f t="shared" si="34"/>
        <v>0</v>
      </c>
      <c r="L47" s="106">
        <f t="shared" si="34"/>
        <v>0</v>
      </c>
      <c r="M47" s="106">
        <f t="shared" si="34"/>
        <v>0</v>
      </c>
      <c r="N47" s="107">
        <f t="shared" si="34"/>
        <v>0</v>
      </c>
    </row>
    <row r="48" spans="1:85" s="5" customFormat="1" ht="18" customHeight="1" x14ac:dyDescent="0.15">
      <c r="A48" s="108" t="s">
        <v>69</v>
      </c>
    </row>
    <row r="49" spans="1:82" s="15" customFormat="1" ht="52.5" x14ac:dyDescent="0.15">
      <c r="A49" s="263" t="s">
        <v>3</v>
      </c>
      <c r="B49" s="267"/>
      <c r="C49" s="109" t="s">
        <v>4</v>
      </c>
      <c r="D49" s="109" t="s">
        <v>5</v>
      </c>
      <c r="E49" s="110" t="s">
        <v>70</v>
      </c>
      <c r="F49" s="8" t="s">
        <v>71</v>
      </c>
      <c r="G49" s="40" t="s">
        <v>8</v>
      </c>
      <c r="H49" s="111" t="s">
        <v>9</v>
      </c>
      <c r="I49" s="112" t="s">
        <v>10</v>
      </c>
      <c r="J49" s="14" t="s">
        <v>15</v>
      </c>
      <c r="K49" s="14" t="s">
        <v>16</v>
      </c>
      <c r="L49" s="14" t="s">
        <v>72</v>
      </c>
      <c r="M49" s="14" t="s">
        <v>73</v>
      </c>
    </row>
    <row r="50" spans="1:82" s="15" customFormat="1" ht="15" customHeight="1" x14ac:dyDescent="0.15">
      <c r="A50" s="265" t="s">
        <v>74</v>
      </c>
      <c r="B50" s="266"/>
      <c r="C50" s="113">
        <f>SUM(D50:F50)</f>
        <v>0</v>
      </c>
      <c r="D50" s="114"/>
      <c r="E50" s="115"/>
      <c r="F50" s="115"/>
      <c r="G50" s="116"/>
      <c r="H50" s="117"/>
      <c r="I50" s="118"/>
      <c r="J50" s="119"/>
      <c r="K50" s="119"/>
      <c r="L50" s="119"/>
      <c r="M50" s="119"/>
      <c r="N50" s="15" t="str">
        <f>BQ50&amp;BR50&amp;BS50&amp;BT50&amp;BU50</f>
        <v/>
      </c>
      <c r="BQ50" s="23" t="str">
        <f>IF(AND(C50&gt;0,J50="")," * No olvide digitar la variable Pueblos Originarios. Digite Cero si no tiene.",IF(J50&gt;C50," * La variable Pueblos Originarios No puede ser mayor al Total.",""))</f>
        <v/>
      </c>
      <c r="BR50" s="23" t="str">
        <f>IF(AND(C50&gt;0,K50="")," * No olvide digitar la variable Migrantes. Digite Cero si no tiene.",IF(K50&gt;C50," * La variable Migrantes No puede ser mayor al Total.",""))</f>
        <v/>
      </c>
      <c r="BS50" s="23" t="str">
        <f>IF(AND(C50&gt;0,L50="")," * No olvide digitar la variable Niños, niñas, adolescentes y jóvenes SENAME. Digite Cero si no tiene.",IF(L50&gt;C50," * La variable Niños, niñas, adolescentes y jóvenes SENAME No puede ser mayor al Total.",""))</f>
        <v/>
      </c>
      <c r="BT50" s="23" t="str">
        <f>IF(AND(C50&gt;0,M50="")," * No olvide digitar la variable Niños, niñas, adolescentes y jóvenes Mejor Niñez. Digite Cero si no tiene.",IF(M50&gt;C50," * La variable Niños, niñas, adolescentes y jóvenes Mejor Niñez No puede ser mayor al Total.",""))</f>
        <v/>
      </c>
      <c r="BZ50" s="25">
        <f t="shared" ref="BZ50:BZ58" si="35">IF(AND(C50&gt;0,J50=""),1,IF(J50&gt;C50,1,0))</f>
        <v>0</v>
      </c>
      <c r="CA50" s="25">
        <f t="shared" ref="CA50:CA58" si="36">IF(AND(C50&gt;0,K50=""),1,IF(K50&gt;C50,1,0))</f>
        <v>0</v>
      </c>
      <c r="CB50" s="25">
        <f t="shared" ref="CB50:CB58" si="37">IF(AND(C50&gt;0,L50=""),1,IF(L50&gt;C50,1,0))</f>
        <v>0</v>
      </c>
      <c r="CC50" s="25">
        <f t="shared" ref="CC50:CC58" si="38">IF(AND(C50&gt;0,M50=""),1,IF(M50&gt;C50,1,0))</f>
        <v>0</v>
      </c>
    </row>
    <row r="51" spans="1:82" s="15" customFormat="1" ht="15" customHeight="1" x14ac:dyDescent="0.15">
      <c r="A51" s="260" t="s">
        <v>75</v>
      </c>
      <c r="B51" s="261"/>
      <c r="C51" s="120">
        <f t="shared" ref="C51:C56" si="39">SUM(D51:F51)</f>
        <v>0</v>
      </c>
      <c r="D51" s="121"/>
      <c r="E51" s="122"/>
      <c r="F51" s="122"/>
      <c r="G51" s="123"/>
      <c r="H51" s="117"/>
      <c r="I51" s="118"/>
      <c r="J51" s="119"/>
      <c r="K51" s="119"/>
      <c r="L51" s="119"/>
      <c r="M51" s="119"/>
      <c r="N51" s="15" t="str">
        <f t="shared" ref="N51:N58" si="40">BQ51&amp;BR51&amp;BS51&amp;BT51&amp;BU51</f>
        <v/>
      </c>
      <c r="BQ51" s="23" t="str">
        <f t="shared" ref="BQ51:BQ58" si="41">IF(AND(C51&gt;0,J51="")," * No olvide digitar la variable Pueblos Originarios. Digite Cero si no tiene.",IF(J51&gt;C51," * La variable Pueblos Originarios No puede ser mayor al Total.",""))</f>
        <v/>
      </c>
      <c r="BR51" s="23" t="str">
        <f t="shared" ref="BR51:BR58" si="42">IF(AND(C51&gt;0,K51="")," * No olvide digitar la variable Migrantes. Digite Cero si no tiene.",IF(K51&gt;C51," * La variable Migrantes No puede ser mayor al Total.",""))</f>
        <v/>
      </c>
      <c r="BS51" s="23" t="str">
        <f t="shared" ref="BS51:BS58" si="43">IF(AND(C51&gt;0,L51="")," * No olvide digitar la variable Niños, niñas, adolescentes y jóvenes SENAME. Digite Cero si no tiene.",IF(L51&gt;C51," * La variable Niños, niñas, adolescentes y jóvenes SENAME No puede ser mayor al Total.",""))</f>
        <v/>
      </c>
      <c r="BT51" s="23" t="str">
        <f t="shared" ref="BT51:BT58" si="44">IF(AND(C51&gt;0,M51="")," * No olvide digitar la variable Niños, niñas, adolescentes y jóvenes Mejor Niñez. Digite Cero si no tiene.",IF(M51&gt;C51," * La variable Niños, niñas, adolescentes y jóvenes Mejor Niñez No puede ser mayor al Total.",""))</f>
        <v/>
      </c>
      <c r="BZ51" s="25">
        <f t="shared" si="35"/>
        <v>0</v>
      </c>
      <c r="CA51" s="25">
        <f t="shared" si="36"/>
        <v>0</v>
      </c>
      <c r="CB51" s="25">
        <f t="shared" si="37"/>
        <v>0</v>
      </c>
      <c r="CC51" s="25">
        <f t="shared" si="38"/>
        <v>0</v>
      </c>
    </row>
    <row r="52" spans="1:82" s="15" customFormat="1" ht="15" customHeight="1" x14ac:dyDescent="0.15">
      <c r="A52" s="260" t="s">
        <v>76</v>
      </c>
      <c r="B52" s="261"/>
      <c r="C52" s="16">
        <f t="shared" si="39"/>
        <v>0</v>
      </c>
      <c r="D52" s="121"/>
      <c r="E52" s="122"/>
      <c r="F52" s="122"/>
      <c r="G52" s="123"/>
      <c r="H52" s="117"/>
      <c r="I52" s="118"/>
      <c r="J52" s="119"/>
      <c r="K52" s="119"/>
      <c r="L52" s="119"/>
      <c r="M52" s="119"/>
      <c r="N52" s="15" t="str">
        <f t="shared" si="40"/>
        <v/>
      </c>
      <c r="BQ52" s="23" t="str">
        <f t="shared" si="41"/>
        <v/>
      </c>
      <c r="BR52" s="23" t="str">
        <f t="shared" si="42"/>
        <v/>
      </c>
      <c r="BS52" s="23" t="str">
        <f t="shared" si="43"/>
        <v/>
      </c>
      <c r="BT52" s="23" t="str">
        <f t="shared" si="44"/>
        <v/>
      </c>
      <c r="BZ52" s="25">
        <f t="shared" si="35"/>
        <v>0</v>
      </c>
      <c r="CA52" s="25">
        <f t="shared" si="36"/>
        <v>0</v>
      </c>
      <c r="CB52" s="25">
        <f t="shared" si="37"/>
        <v>0</v>
      </c>
      <c r="CC52" s="25">
        <f t="shared" si="38"/>
        <v>0</v>
      </c>
    </row>
    <row r="53" spans="1:82" s="15" customFormat="1" ht="15" customHeight="1" x14ac:dyDescent="0.15">
      <c r="A53" s="279" t="s">
        <v>77</v>
      </c>
      <c r="B53" s="280"/>
      <c r="C53" s="16">
        <f t="shared" si="39"/>
        <v>0</v>
      </c>
      <c r="D53" s="121"/>
      <c r="E53" s="124"/>
      <c r="F53" s="122"/>
      <c r="G53" s="125"/>
      <c r="H53" s="126"/>
      <c r="I53" s="127"/>
      <c r="J53" s="99"/>
      <c r="K53" s="99"/>
      <c r="L53" s="99"/>
      <c r="M53" s="99"/>
      <c r="N53" s="15" t="str">
        <f t="shared" si="40"/>
        <v/>
      </c>
      <c r="BQ53" s="23" t="str">
        <f t="shared" si="41"/>
        <v/>
      </c>
      <c r="BR53" s="23" t="str">
        <f t="shared" si="42"/>
        <v/>
      </c>
      <c r="BS53" s="23" t="str">
        <f t="shared" si="43"/>
        <v/>
      </c>
      <c r="BT53" s="23" t="str">
        <f t="shared" si="44"/>
        <v/>
      </c>
      <c r="BZ53" s="25">
        <f t="shared" si="35"/>
        <v>0</v>
      </c>
      <c r="CA53" s="25">
        <f t="shared" si="36"/>
        <v>0</v>
      </c>
      <c r="CB53" s="25">
        <f t="shared" si="37"/>
        <v>0</v>
      </c>
      <c r="CC53" s="25">
        <f t="shared" si="38"/>
        <v>0</v>
      </c>
    </row>
    <row r="54" spans="1:82" s="15" customFormat="1" ht="15" customHeight="1" x14ac:dyDescent="0.15">
      <c r="A54" s="281" t="s">
        <v>78</v>
      </c>
      <c r="B54" s="128" t="s">
        <v>79</v>
      </c>
      <c r="C54" s="129">
        <f t="shared" si="39"/>
        <v>61</v>
      </c>
      <c r="D54" s="114">
        <v>61</v>
      </c>
      <c r="E54" s="115">
        <v>0</v>
      </c>
      <c r="F54" s="115">
        <v>0</v>
      </c>
      <c r="G54" s="116"/>
      <c r="H54" s="130">
        <v>0</v>
      </c>
      <c r="I54" s="131">
        <v>0</v>
      </c>
      <c r="J54" s="132">
        <v>0</v>
      </c>
      <c r="K54" s="132">
        <v>0</v>
      </c>
      <c r="L54" s="132">
        <v>0</v>
      </c>
      <c r="M54" s="132">
        <v>0</v>
      </c>
      <c r="N54" s="15" t="str">
        <f t="shared" si="40"/>
        <v/>
      </c>
      <c r="BQ54" s="23" t="str">
        <f t="shared" si="41"/>
        <v/>
      </c>
      <c r="BR54" s="23" t="str">
        <f t="shared" si="42"/>
        <v/>
      </c>
      <c r="BS54" s="23" t="str">
        <f t="shared" si="43"/>
        <v/>
      </c>
      <c r="BT54" s="23" t="str">
        <f t="shared" si="44"/>
        <v/>
      </c>
      <c r="BZ54" s="25">
        <f t="shared" si="35"/>
        <v>0</v>
      </c>
      <c r="CA54" s="25">
        <f t="shared" si="36"/>
        <v>0</v>
      </c>
      <c r="CB54" s="25">
        <f t="shared" si="37"/>
        <v>0</v>
      </c>
      <c r="CC54" s="25">
        <f t="shared" si="38"/>
        <v>0</v>
      </c>
    </row>
    <row r="55" spans="1:82" s="15" customFormat="1" ht="15" customHeight="1" x14ac:dyDescent="0.15">
      <c r="A55" s="282"/>
      <c r="B55" s="133" t="s">
        <v>80</v>
      </c>
      <c r="C55" s="16">
        <f t="shared" si="39"/>
        <v>0</v>
      </c>
      <c r="D55" s="121"/>
      <c r="E55" s="122"/>
      <c r="F55" s="122"/>
      <c r="G55" s="123"/>
      <c r="H55" s="130"/>
      <c r="I55" s="131"/>
      <c r="J55" s="132"/>
      <c r="K55" s="132"/>
      <c r="L55" s="132"/>
      <c r="M55" s="132"/>
      <c r="N55" s="15" t="str">
        <f t="shared" si="40"/>
        <v/>
      </c>
      <c r="BQ55" s="23" t="str">
        <f t="shared" si="41"/>
        <v/>
      </c>
      <c r="BR55" s="23" t="str">
        <f t="shared" si="42"/>
        <v/>
      </c>
      <c r="BS55" s="23" t="str">
        <f t="shared" si="43"/>
        <v/>
      </c>
      <c r="BT55" s="23" t="str">
        <f t="shared" si="44"/>
        <v/>
      </c>
      <c r="BZ55" s="25">
        <f t="shared" si="35"/>
        <v>0</v>
      </c>
      <c r="CA55" s="25">
        <f t="shared" si="36"/>
        <v>0</v>
      </c>
      <c r="CB55" s="25">
        <f t="shared" si="37"/>
        <v>0</v>
      </c>
      <c r="CC55" s="25">
        <f t="shared" si="38"/>
        <v>0</v>
      </c>
    </row>
    <row r="56" spans="1:82" s="15" customFormat="1" ht="15" customHeight="1" x14ac:dyDescent="0.15">
      <c r="A56" s="283"/>
      <c r="B56" s="134" t="s">
        <v>81</v>
      </c>
      <c r="C56" s="34">
        <f t="shared" si="39"/>
        <v>0</v>
      </c>
      <c r="D56" s="135"/>
      <c r="E56" s="136"/>
      <c r="F56" s="136"/>
      <c r="G56" s="137"/>
      <c r="H56" s="117"/>
      <c r="I56" s="118"/>
      <c r="J56" s="119"/>
      <c r="K56" s="119"/>
      <c r="L56" s="119"/>
      <c r="M56" s="119"/>
      <c r="N56" s="15" t="str">
        <f t="shared" si="40"/>
        <v/>
      </c>
      <c r="BQ56" s="23" t="str">
        <f t="shared" si="41"/>
        <v/>
      </c>
      <c r="BR56" s="23" t="str">
        <f t="shared" si="42"/>
        <v/>
      </c>
      <c r="BS56" s="23" t="str">
        <f t="shared" si="43"/>
        <v/>
      </c>
      <c r="BT56" s="23" t="str">
        <f t="shared" si="44"/>
        <v/>
      </c>
      <c r="BZ56" s="25">
        <f t="shared" si="35"/>
        <v>0</v>
      </c>
      <c r="CA56" s="25">
        <f t="shared" si="36"/>
        <v>0</v>
      </c>
      <c r="CB56" s="25">
        <f t="shared" si="37"/>
        <v>0</v>
      </c>
      <c r="CC56" s="25">
        <f t="shared" si="38"/>
        <v>0</v>
      </c>
    </row>
    <row r="57" spans="1:82" s="15" customFormat="1" ht="15" customHeight="1" x14ac:dyDescent="0.15">
      <c r="A57" s="265" t="s">
        <v>82</v>
      </c>
      <c r="B57" s="266"/>
      <c r="C57" s="129">
        <f>SUM(D57:G57)</f>
        <v>0</v>
      </c>
      <c r="D57" s="114"/>
      <c r="E57" s="115"/>
      <c r="F57" s="115"/>
      <c r="G57" s="138"/>
      <c r="H57" s="139"/>
      <c r="I57" s="140"/>
      <c r="J57" s="141"/>
      <c r="K57" s="141"/>
      <c r="L57" s="141"/>
      <c r="M57" s="141"/>
      <c r="N57" s="15" t="str">
        <f t="shared" si="40"/>
        <v/>
      </c>
      <c r="BQ57" s="23" t="str">
        <f t="shared" si="41"/>
        <v/>
      </c>
      <c r="BR57" s="23" t="str">
        <f t="shared" si="42"/>
        <v/>
      </c>
      <c r="BS57" s="23" t="str">
        <f t="shared" si="43"/>
        <v/>
      </c>
      <c r="BT57" s="23" t="str">
        <f t="shared" si="44"/>
        <v/>
      </c>
      <c r="BZ57" s="25">
        <f t="shared" si="35"/>
        <v>0</v>
      </c>
      <c r="CA57" s="25">
        <f t="shared" si="36"/>
        <v>0</v>
      </c>
      <c r="CB57" s="25">
        <f t="shared" si="37"/>
        <v>0</v>
      </c>
      <c r="CC57" s="25">
        <f t="shared" si="38"/>
        <v>0</v>
      </c>
    </row>
    <row r="58" spans="1:82" s="15" customFormat="1" ht="15" customHeight="1" x14ac:dyDescent="0.15">
      <c r="A58" s="273" t="s">
        <v>83</v>
      </c>
      <c r="B58" s="271"/>
      <c r="C58" s="34">
        <f>SUM(D58:G58)</f>
        <v>24</v>
      </c>
      <c r="D58" s="135">
        <v>17</v>
      </c>
      <c r="E58" s="136">
        <v>7</v>
      </c>
      <c r="F58" s="136"/>
      <c r="G58" s="142"/>
      <c r="H58" s="126">
        <v>0</v>
      </c>
      <c r="I58" s="127">
        <v>0</v>
      </c>
      <c r="J58" s="99">
        <v>0</v>
      </c>
      <c r="K58" s="99">
        <v>0</v>
      </c>
      <c r="L58" s="99">
        <v>0</v>
      </c>
      <c r="M58" s="99">
        <v>0</v>
      </c>
      <c r="N58" s="15" t="str">
        <f t="shared" si="40"/>
        <v/>
      </c>
      <c r="BQ58" s="23" t="str">
        <f t="shared" si="41"/>
        <v/>
      </c>
      <c r="BR58" s="23" t="str">
        <f t="shared" si="42"/>
        <v/>
      </c>
      <c r="BS58" s="23" t="str">
        <f t="shared" si="43"/>
        <v/>
      </c>
      <c r="BT58" s="23" t="str">
        <f t="shared" si="44"/>
        <v/>
      </c>
      <c r="BZ58" s="25">
        <f t="shared" si="35"/>
        <v>0</v>
      </c>
      <c r="CA58" s="25">
        <f t="shared" si="36"/>
        <v>0</v>
      </c>
      <c r="CB58" s="25">
        <f t="shared" si="37"/>
        <v>0</v>
      </c>
      <c r="CC58" s="25">
        <f t="shared" si="38"/>
        <v>0</v>
      </c>
    </row>
    <row r="59" spans="1:82" s="15" customFormat="1" ht="15" customHeight="1" x14ac:dyDescent="0.15">
      <c r="A59" s="277" t="s">
        <v>4</v>
      </c>
      <c r="B59" s="278"/>
      <c r="C59" s="65">
        <f>SUM(C54:C58)+C50</f>
        <v>85</v>
      </c>
      <c r="D59" s="143">
        <f t="shared" ref="D59:M59" si="45">SUM(D54:D58)+D50</f>
        <v>78</v>
      </c>
      <c r="E59" s="67">
        <f t="shared" si="45"/>
        <v>7</v>
      </c>
      <c r="F59" s="67">
        <f t="shared" si="45"/>
        <v>0</v>
      </c>
      <c r="G59" s="67">
        <f t="shared" si="45"/>
        <v>0</v>
      </c>
      <c r="H59" s="144">
        <f t="shared" si="45"/>
        <v>0</v>
      </c>
      <c r="I59" s="66">
        <f t="shared" si="45"/>
        <v>0</v>
      </c>
      <c r="J59" s="144">
        <f t="shared" si="45"/>
        <v>0</v>
      </c>
      <c r="K59" s="65">
        <f t="shared" si="45"/>
        <v>0</v>
      </c>
      <c r="L59" s="65">
        <f t="shared" si="45"/>
        <v>0</v>
      </c>
      <c r="M59" s="65">
        <f t="shared" si="45"/>
        <v>0</v>
      </c>
    </row>
    <row r="60" spans="1:82" s="145" customFormat="1" ht="15" customHeight="1" x14ac:dyDescent="0.15">
      <c r="A60" s="145" t="s">
        <v>84</v>
      </c>
    </row>
    <row r="61" spans="1:82" s="5" customFormat="1" ht="18" customHeight="1" x14ac:dyDescent="0.15">
      <c r="A61" s="3" t="s">
        <v>85</v>
      </c>
    </row>
    <row r="62" spans="1:82" s="5" customFormat="1" ht="18" customHeight="1" x14ac:dyDescent="0.15">
      <c r="A62" s="287" t="s">
        <v>86</v>
      </c>
      <c r="B62" s="289"/>
      <c r="C62" s="291" t="s">
        <v>87</v>
      </c>
      <c r="D62" s="291"/>
      <c r="E62" s="291"/>
      <c r="F62" s="291"/>
      <c r="G62" s="291"/>
      <c r="H62" s="291"/>
      <c r="I62" s="291"/>
      <c r="J62" s="291"/>
      <c r="K62" s="291"/>
      <c r="L62" s="291"/>
      <c r="M62" s="291"/>
      <c r="N62" s="291"/>
      <c r="O62" s="291"/>
      <c r="P62" s="292"/>
      <c r="Q62" s="297" t="s">
        <v>15</v>
      </c>
      <c r="R62" s="293" t="s">
        <v>16</v>
      </c>
      <c r="S62" s="293" t="s">
        <v>57</v>
      </c>
      <c r="T62" s="293" t="s">
        <v>88</v>
      </c>
      <c r="U62" s="295" t="s">
        <v>89</v>
      </c>
    </row>
    <row r="63" spans="1:82" s="15" customFormat="1" ht="24" customHeight="1" x14ac:dyDescent="0.15">
      <c r="A63" s="288"/>
      <c r="B63" s="290"/>
      <c r="C63" s="14" t="s">
        <v>90</v>
      </c>
      <c r="D63" s="6" t="s">
        <v>4</v>
      </c>
      <c r="E63" s="41" t="s">
        <v>91</v>
      </c>
      <c r="F63" s="8" t="s">
        <v>92</v>
      </c>
      <c r="G63" s="8" t="s">
        <v>93</v>
      </c>
      <c r="H63" s="8" t="s">
        <v>94</v>
      </c>
      <c r="I63" s="8" t="s">
        <v>95</v>
      </c>
      <c r="J63" s="8" t="s">
        <v>96</v>
      </c>
      <c r="K63" s="8" t="s">
        <v>97</v>
      </c>
      <c r="L63" s="8" t="s">
        <v>98</v>
      </c>
      <c r="M63" s="8" t="s">
        <v>99</v>
      </c>
      <c r="N63" s="8" t="s">
        <v>100</v>
      </c>
      <c r="O63" s="8" t="s">
        <v>101</v>
      </c>
      <c r="P63" s="146" t="s">
        <v>102</v>
      </c>
      <c r="Q63" s="298"/>
      <c r="R63" s="294"/>
      <c r="S63" s="294"/>
      <c r="T63" s="294"/>
      <c r="U63" s="296"/>
    </row>
    <row r="64" spans="1:82" s="15" customFormat="1" ht="15" customHeight="1" x14ac:dyDescent="0.15">
      <c r="A64" s="265" t="s">
        <v>103</v>
      </c>
      <c r="B64" s="266"/>
      <c r="C64" s="147"/>
      <c r="D64" s="148">
        <f t="shared" ref="D64:D69" si="46">SUM(E64:P64)</f>
        <v>0</v>
      </c>
      <c r="E64" s="114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38"/>
      <c r="Q64" s="48"/>
      <c r="R64" s="46"/>
      <c r="S64" s="46"/>
      <c r="T64" s="46"/>
      <c r="U64" s="49"/>
      <c r="V64" s="15" t="str">
        <f>BQ64&amp;BR64&amp;BS64&amp;BT64&amp;BU64</f>
        <v/>
      </c>
      <c r="BQ64" s="23" t="str">
        <f>IF(AND($D64&gt;0,Q64="")," * No olvide digitar la variable Pueblos originarios. Digite Cero si no tiene.",IF(Q64&gt;$D64," * La variable Pueblos originarios No puede ser mayor al Total.",""))</f>
        <v/>
      </c>
      <c r="BR64" s="23" t="str">
        <f>IF(AND($D64&gt;0,R64="")," * No olvide digitar la variable Migrantes. Digite Cero si no tiene.",IF(R64&gt;$D64," * La variable Migrantes No puede ser mayor al Total.",""))</f>
        <v/>
      </c>
      <c r="BS64" s="23" t="str">
        <f>IF(AND($D64&gt;0,S64="")," * No olvide digitar la variable Población en ECICEP. Digite Cero si no tiene.",IF(S64&gt;$D64," * La variable Población en ECICEP No puede ser mayor al Total.",""))</f>
        <v/>
      </c>
      <c r="BT64" s="23" t="str">
        <f>IF(AND($D64&gt;0,T64="")," * No olvide digitar la variable Población ELEAM o Institucionalizada. Digite Cero si no tiene.",IF(T64&gt;$D64," * La variable Población ELEAM o Institucionalizada No puede ser mayor al Total.",""))</f>
        <v/>
      </c>
      <c r="BU64" s="23" t="str">
        <f>IF(AND($D64&gt;0,U64="")," * No olvide digitar la variable Atención nutricional a personas con NED. Digite Cero si no tiene.",IF(U64&gt;$D64," * La variable Atención nutricional a personas con NED No puede ser mayor al Total.",""))</f>
        <v/>
      </c>
      <c r="BZ64" s="25">
        <f>IF(AND($D64&gt;0,Q64=""),1,IF(Q64&gt;$D64,1,0))</f>
        <v>0</v>
      </c>
      <c r="CA64" s="25">
        <f>IF(AND($D64&gt;0,R64=""),1,IF(R64&gt;$D64,1,0))</f>
        <v>0</v>
      </c>
      <c r="CB64" s="25">
        <f>IF(AND($D64&gt;0,S64=""),1,IF(S64&gt;$D64,1,0))</f>
        <v>0</v>
      </c>
      <c r="CC64" s="25">
        <f>IF(AND($D64&gt;0,T64=""),1,IF(T64&gt;$D64,1,0))</f>
        <v>0</v>
      </c>
      <c r="CD64" s="25">
        <f>IF(AND($D64&gt;0,U64=""),1,IF(U64&gt;$D64,1,0))</f>
        <v>0</v>
      </c>
    </row>
    <row r="65" spans="1:82" s="15" customFormat="1" ht="15" customHeight="1" x14ac:dyDescent="0.15">
      <c r="A65" s="279" t="s">
        <v>104</v>
      </c>
      <c r="B65" s="280"/>
      <c r="C65" s="149"/>
      <c r="D65" s="150">
        <f t="shared" si="46"/>
        <v>0</v>
      </c>
      <c r="E65" s="135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42"/>
      <c r="Q65" s="63"/>
      <c r="R65" s="62"/>
      <c r="S65" s="62"/>
      <c r="T65" s="62"/>
      <c r="U65" s="151"/>
      <c r="V65" s="15" t="str">
        <f>BQ65&amp;BR65</f>
        <v/>
      </c>
      <c r="BQ65" s="23" t="str">
        <f>IF(AND(D65&gt;0,Q65="")," * No olvide digitar la variable Pueblos originarios. Digite Cero si no tiene.",IF(Q65&gt;D65," * La variable Pueblos originarios No puede ser mayor al Total.",""))</f>
        <v/>
      </c>
      <c r="BR65" s="23" t="str">
        <f>IF(AND(D65&gt;0,R65="")," * No olvide digitar la variable Migrantes. Digite Cero si no tiene.",IF(R65&gt;D65," * La variable Migrantes No puede ser mayor al Total.",""))</f>
        <v/>
      </c>
      <c r="BS65" s="23" t="str">
        <f t="shared" ref="BS65:BS69" si="47">IF(AND($D65&gt;0,S65="")," * No olvide digitar la variable Población en ECICEP. Digite Cero si no tiene.",IF(S65&gt;$D65," * La variable Población en ECICEP No puede ser mayor al Total.",""))</f>
        <v/>
      </c>
      <c r="BT65" s="23" t="str">
        <f t="shared" ref="BT65:BT69" si="48">IF(AND($D65&gt;0,T65="")," * No olvide digitar la variable Población ELEAM o Institucionalizada. Digite Cero si no tiene.",IF(T65&gt;$D65," * La variable Población ELEAM o Institucionalizada No puede ser mayor al Total.",""))</f>
        <v/>
      </c>
      <c r="BU65" s="23" t="str">
        <f t="shared" ref="BU65:BU69" si="49">IF(AND($D65&gt;0,U65="")," * No olvide digitar la variable Atención nutricional a personas con NED. Digite Cero si no tiene.",IF(U65&gt;$D65," * La variable Atención nutricional a personas con NED No puede ser mayor al Total.",""))</f>
        <v/>
      </c>
      <c r="BZ65" s="25">
        <f>IF(AND(D65&gt;0,Q65=""),1,IF(Q65&gt;D65,1,0))</f>
        <v>0</v>
      </c>
      <c r="CA65" s="25">
        <f>IF(AND(D65&gt;0,R65=""),1,IF(R65&gt;D65,1,0))</f>
        <v>0</v>
      </c>
      <c r="CB65" s="25">
        <f t="shared" ref="CB65:CD69" si="50">IF(AND($D65&gt;0,S65=""),1,IF(S65&gt;$D65,1,0))</f>
        <v>0</v>
      </c>
      <c r="CC65" s="25">
        <f t="shared" si="50"/>
        <v>0</v>
      </c>
      <c r="CD65" s="25">
        <f t="shared" si="50"/>
        <v>0</v>
      </c>
    </row>
    <row r="66" spans="1:82" s="15" customFormat="1" ht="15" customHeight="1" x14ac:dyDescent="0.15">
      <c r="A66" s="274" t="s">
        <v>105</v>
      </c>
      <c r="B66" s="43" t="s">
        <v>106</v>
      </c>
      <c r="C66" s="147"/>
      <c r="D66" s="148">
        <f t="shared" si="46"/>
        <v>0</v>
      </c>
      <c r="E66" s="152"/>
      <c r="F66" s="153"/>
      <c r="G66" s="153"/>
      <c r="H66" s="153"/>
      <c r="I66" s="153"/>
      <c r="J66" s="153"/>
      <c r="K66" s="153"/>
      <c r="L66" s="153"/>
      <c r="M66" s="153"/>
      <c r="N66" s="153"/>
      <c r="O66" s="153"/>
      <c r="P66" s="154"/>
      <c r="Q66" s="79"/>
      <c r="R66" s="75"/>
      <c r="S66" s="75"/>
      <c r="T66" s="75"/>
      <c r="U66" s="155"/>
      <c r="V66" s="15" t="str">
        <f>BQ66&amp;BR66</f>
        <v/>
      </c>
      <c r="BQ66" s="23" t="str">
        <f>IF(AND(D66&gt;0,Q66="")," * No olvide digitar la variable Pueblos originarios. Digite Cero si no tiene.",IF(Q66&gt;D66," * La variable Pueblos originarios No puede ser mayor al Total.",""))</f>
        <v/>
      </c>
      <c r="BR66" s="23" t="str">
        <f>IF(AND(D66&gt;0,R66="")," * No olvide digitar la variable Migrantes. Digite Cero si no tiene.",IF(R66&gt;D66," * La variable Migrantes No puede ser mayor al Total.",""))</f>
        <v/>
      </c>
      <c r="BS66" s="23" t="str">
        <f t="shared" si="47"/>
        <v/>
      </c>
      <c r="BT66" s="23" t="str">
        <f t="shared" si="48"/>
        <v/>
      </c>
      <c r="BU66" s="23" t="str">
        <f t="shared" si="49"/>
        <v/>
      </c>
      <c r="BZ66" s="25">
        <f>IF(AND(D66&gt;0,Q66=""),1,IF(Q66&gt;D66,1,0))</f>
        <v>0</v>
      </c>
      <c r="CA66" s="25">
        <f>IF(AND(D66&gt;0,R66=""),1,IF(R66&gt;D66,1,0))</f>
        <v>0</v>
      </c>
      <c r="CB66" s="25">
        <f t="shared" si="50"/>
        <v>0</v>
      </c>
      <c r="CC66" s="25">
        <f t="shared" si="50"/>
        <v>0</v>
      </c>
      <c r="CD66" s="25">
        <f t="shared" si="50"/>
        <v>0</v>
      </c>
    </row>
    <row r="67" spans="1:82" s="15" customFormat="1" ht="15" customHeight="1" x14ac:dyDescent="0.15">
      <c r="A67" s="275"/>
      <c r="B67" s="134" t="s">
        <v>107</v>
      </c>
      <c r="C67" s="156"/>
      <c r="D67" s="157">
        <f t="shared" si="46"/>
        <v>0</v>
      </c>
      <c r="E67" s="135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42"/>
      <c r="Q67" s="63"/>
      <c r="R67" s="62"/>
      <c r="S67" s="62"/>
      <c r="T67" s="62"/>
      <c r="U67" s="151"/>
      <c r="V67" s="15" t="str">
        <f>BQ67&amp;BR67</f>
        <v/>
      </c>
      <c r="BQ67" s="23" t="str">
        <f>IF(AND(D67&gt;0,Q67="")," * No olvide digitar la variable Pueblos originarios. Digite Cero si no tiene.",IF(Q67&gt;D67," * La variable Pueblos originarios No puede ser mayor al Total.",""))</f>
        <v/>
      </c>
      <c r="BR67" s="23" t="str">
        <f>IF(AND(D67&gt;0,R67="")," * No olvide digitar la variable Migrantes. Digite Cero si no tiene.",IF(R67&gt;D67," * La variable Migrantes No puede ser mayor al Total.",""))</f>
        <v/>
      </c>
      <c r="BS67" s="23" t="str">
        <f t="shared" si="47"/>
        <v/>
      </c>
      <c r="BT67" s="23" t="str">
        <f t="shared" si="48"/>
        <v/>
      </c>
      <c r="BU67" s="23" t="str">
        <f t="shared" si="49"/>
        <v/>
      </c>
      <c r="BZ67" s="25">
        <f>IF(AND(D67&gt;0,Q67=""),1,IF(Q67&gt;D67,1,0))</f>
        <v>0</v>
      </c>
      <c r="CA67" s="25">
        <f>IF(AND(D67&gt;0,R67=""),1,IF(R67&gt;D67,1,0))</f>
        <v>0</v>
      </c>
      <c r="CB67" s="25">
        <f t="shared" si="50"/>
        <v>0</v>
      </c>
      <c r="CC67" s="25">
        <f t="shared" si="50"/>
        <v>0</v>
      </c>
      <c r="CD67" s="25">
        <f t="shared" si="50"/>
        <v>0</v>
      </c>
    </row>
    <row r="68" spans="1:82" s="15" customFormat="1" ht="15" customHeight="1" x14ac:dyDescent="0.15">
      <c r="A68" s="275"/>
      <c r="B68" s="158" t="s">
        <v>108</v>
      </c>
      <c r="C68" s="159"/>
      <c r="D68" s="160">
        <f t="shared" si="46"/>
        <v>0</v>
      </c>
      <c r="E68" s="152"/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154"/>
      <c r="Q68" s="79"/>
      <c r="R68" s="75"/>
      <c r="S68" s="75"/>
      <c r="T68" s="75"/>
      <c r="U68" s="155"/>
      <c r="V68" s="15" t="str">
        <f>BQ68&amp;BR68</f>
        <v/>
      </c>
      <c r="BQ68" s="23" t="str">
        <f>IF(AND(D68&gt;0,Q68="")," * No olvide digitar la variable Pueblos originarios. Digite Cero si no tiene.",IF(Q68&gt;D68," * La variable Pueblos originarios No puede ser mayor al Total.",""))</f>
        <v/>
      </c>
      <c r="BR68" s="23" t="str">
        <f>IF(AND(D68&gt;0,R68="")," * No olvide digitar la variable Migrantes. Digite Cero si no tiene.",IF(R68&gt;D68," * La variable Migrantes No puede ser mayor al Total.",""))</f>
        <v/>
      </c>
      <c r="BS68" s="23" t="str">
        <f t="shared" si="47"/>
        <v/>
      </c>
      <c r="BT68" s="23" t="str">
        <f t="shared" si="48"/>
        <v/>
      </c>
      <c r="BU68" s="23" t="str">
        <f t="shared" si="49"/>
        <v/>
      </c>
      <c r="BZ68" s="25">
        <f>IF(AND(D68&gt;0,Q68=""),1,IF(Q68&gt;D68,1,0))</f>
        <v>0</v>
      </c>
      <c r="CA68" s="25">
        <f>IF(AND(D68&gt;0,R68=""),1,IF(R68&gt;D68,1,0))</f>
        <v>0</v>
      </c>
      <c r="CB68" s="25">
        <f t="shared" si="50"/>
        <v>0</v>
      </c>
      <c r="CC68" s="25">
        <f t="shared" si="50"/>
        <v>0</v>
      </c>
      <c r="CD68" s="25">
        <f t="shared" si="50"/>
        <v>0</v>
      </c>
    </row>
    <row r="69" spans="1:82" s="15" customFormat="1" ht="15" customHeight="1" x14ac:dyDescent="0.15">
      <c r="A69" s="276"/>
      <c r="B69" s="161" t="s">
        <v>109</v>
      </c>
      <c r="C69" s="162"/>
      <c r="D69" s="150">
        <f t="shared" si="46"/>
        <v>0</v>
      </c>
      <c r="E69" s="163"/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5"/>
      <c r="Q69" s="98"/>
      <c r="R69" s="60"/>
      <c r="S69" s="60"/>
      <c r="T69" s="60"/>
      <c r="U69" s="64"/>
      <c r="V69" s="15" t="str">
        <f>BQ69&amp;BR69</f>
        <v/>
      </c>
      <c r="BQ69" s="23" t="str">
        <f>IF(AND(D69&gt;0,Q69="")," * No olvide digitar la variable Pueblos originarios. Digite Cero si no tiene.",IF(Q69&gt;D69," * La variable Pueblos originarios No puede ser mayor al Total.",""))</f>
        <v/>
      </c>
      <c r="BR69" s="23" t="str">
        <f>IF(AND(D69&gt;0,R69="")," * No olvide digitar la variable Migrantes. Digite Cero si no tiene.",IF(R69&gt;D69," * La variable Migrantes No puede ser mayor al Total.",""))</f>
        <v/>
      </c>
      <c r="BS69" s="23" t="str">
        <f t="shared" si="47"/>
        <v/>
      </c>
      <c r="BT69" s="23" t="str">
        <f t="shared" si="48"/>
        <v/>
      </c>
      <c r="BU69" s="23" t="str">
        <f t="shared" si="49"/>
        <v/>
      </c>
      <c r="BZ69" s="25">
        <f>IF(AND(D69&gt;0,Q69=""),1,IF(Q69&gt;D69,1,0))</f>
        <v>0</v>
      </c>
      <c r="CA69" s="25">
        <f>IF(AND(D69&gt;0,R69=""),1,IF(R69&gt;D69,1,0))</f>
        <v>0</v>
      </c>
      <c r="CB69" s="25">
        <f t="shared" si="50"/>
        <v>0</v>
      </c>
      <c r="CC69" s="25">
        <f t="shared" si="50"/>
        <v>0</v>
      </c>
      <c r="CD69" s="25">
        <f t="shared" si="50"/>
        <v>0</v>
      </c>
    </row>
    <row r="70" spans="1:82" s="5" customFormat="1" ht="18" customHeight="1" x14ac:dyDescent="0.15">
      <c r="A70" s="166" t="s">
        <v>110</v>
      </c>
    </row>
    <row r="71" spans="1:82" s="15" customFormat="1" ht="15" customHeight="1" x14ac:dyDescent="0.15">
      <c r="A71" s="287" t="s">
        <v>111</v>
      </c>
      <c r="B71" s="289"/>
      <c r="C71" s="308" t="s">
        <v>112</v>
      </c>
      <c r="D71" s="308"/>
      <c r="E71" s="308"/>
      <c r="F71" s="308"/>
      <c r="G71" s="309"/>
      <c r="H71" s="284" t="s">
        <v>113</v>
      </c>
      <c r="I71" s="285"/>
    </row>
    <row r="72" spans="1:82" s="15" customFormat="1" ht="15" customHeight="1" x14ac:dyDescent="0.15">
      <c r="A72" s="306"/>
      <c r="B72" s="307"/>
      <c r="C72" s="287" t="s">
        <v>4</v>
      </c>
      <c r="D72" s="263" t="s">
        <v>114</v>
      </c>
      <c r="E72" s="264"/>
      <c r="F72" s="267"/>
      <c r="G72" s="299" t="s">
        <v>115</v>
      </c>
      <c r="H72" s="286"/>
      <c r="I72" s="285"/>
    </row>
    <row r="73" spans="1:82" s="15" customFormat="1" ht="21" x14ac:dyDescent="0.15">
      <c r="A73" s="288"/>
      <c r="B73" s="290"/>
      <c r="C73" s="288"/>
      <c r="D73" s="41" t="s">
        <v>116</v>
      </c>
      <c r="E73" s="8" t="s">
        <v>117</v>
      </c>
      <c r="F73" s="42" t="s">
        <v>102</v>
      </c>
      <c r="G73" s="300"/>
      <c r="H73" s="14" t="s">
        <v>118</v>
      </c>
      <c r="I73" s="6" t="s">
        <v>115</v>
      </c>
    </row>
    <row r="74" spans="1:82" s="15" customFormat="1" ht="15" customHeight="1" x14ac:dyDescent="0.15">
      <c r="A74" s="301" t="s">
        <v>119</v>
      </c>
      <c r="B74" s="302"/>
      <c r="C74" s="113">
        <f t="shared" ref="C74:C81" si="51">SUM(D74:F74)+H74</f>
        <v>0</v>
      </c>
      <c r="D74" s="167"/>
      <c r="E74" s="168"/>
      <c r="F74" s="169"/>
      <c r="G74" s="170"/>
      <c r="H74" s="171"/>
      <c r="I74" s="172"/>
    </row>
    <row r="75" spans="1:82" s="15" customFormat="1" ht="15" customHeight="1" x14ac:dyDescent="0.15">
      <c r="A75" s="303" t="s">
        <v>120</v>
      </c>
      <c r="B75" s="304"/>
      <c r="C75" s="120">
        <f t="shared" si="51"/>
        <v>0</v>
      </c>
      <c r="D75" s="173"/>
      <c r="E75" s="20"/>
      <c r="F75" s="174"/>
      <c r="G75" s="175"/>
      <c r="H75" s="176"/>
      <c r="I75" s="177"/>
    </row>
    <row r="76" spans="1:82" s="15" customFormat="1" ht="15" customHeight="1" x14ac:dyDescent="0.15">
      <c r="A76" s="303" t="s">
        <v>121</v>
      </c>
      <c r="B76" s="304"/>
      <c r="C76" s="120">
        <f t="shared" si="51"/>
        <v>0</v>
      </c>
      <c r="D76" s="173"/>
      <c r="E76" s="20"/>
      <c r="F76" s="174"/>
      <c r="G76" s="175"/>
      <c r="H76" s="176"/>
      <c r="I76" s="177"/>
    </row>
    <row r="77" spans="1:82" s="15" customFormat="1" ht="15" customHeight="1" x14ac:dyDescent="0.15">
      <c r="A77" s="305" t="s">
        <v>65</v>
      </c>
      <c r="B77" s="304"/>
      <c r="C77" s="120">
        <f t="shared" si="51"/>
        <v>0</v>
      </c>
      <c r="D77" s="173"/>
      <c r="E77" s="20"/>
      <c r="F77" s="174"/>
      <c r="G77" s="175"/>
      <c r="H77" s="176"/>
      <c r="I77" s="177"/>
    </row>
    <row r="78" spans="1:82" s="15" customFormat="1" ht="15" customHeight="1" x14ac:dyDescent="0.15">
      <c r="A78" s="305" t="s">
        <v>66</v>
      </c>
      <c r="B78" s="304"/>
      <c r="C78" s="120">
        <f t="shared" si="51"/>
        <v>0</v>
      </c>
      <c r="D78" s="173"/>
      <c r="E78" s="20"/>
      <c r="F78" s="174"/>
      <c r="G78" s="175"/>
      <c r="H78" s="176"/>
      <c r="I78" s="177"/>
    </row>
    <row r="79" spans="1:82" s="15" customFormat="1" ht="15" customHeight="1" x14ac:dyDescent="0.15">
      <c r="A79" s="303" t="s">
        <v>122</v>
      </c>
      <c r="B79" s="304"/>
      <c r="C79" s="120">
        <f t="shared" si="51"/>
        <v>0</v>
      </c>
      <c r="D79" s="173"/>
      <c r="E79" s="20"/>
      <c r="F79" s="174"/>
      <c r="G79" s="175"/>
      <c r="H79" s="176"/>
      <c r="I79" s="177"/>
    </row>
    <row r="80" spans="1:82" s="15" customFormat="1" ht="15" customHeight="1" x14ac:dyDescent="0.15">
      <c r="A80" s="303" t="s">
        <v>123</v>
      </c>
      <c r="B80" s="304"/>
      <c r="C80" s="120">
        <f t="shared" si="51"/>
        <v>0</v>
      </c>
      <c r="D80" s="173"/>
      <c r="E80" s="20"/>
      <c r="F80" s="174"/>
      <c r="G80" s="175"/>
      <c r="H80" s="176"/>
      <c r="I80" s="177"/>
    </row>
    <row r="81" spans="1:78" s="15" customFormat="1" ht="15" customHeight="1" x14ac:dyDescent="0.15">
      <c r="A81" s="310" t="s">
        <v>68</v>
      </c>
      <c r="B81" s="311"/>
      <c r="C81" s="178">
        <f t="shared" si="51"/>
        <v>0</v>
      </c>
      <c r="D81" s="179"/>
      <c r="E81" s="37"/>
      <c r="F81" s="180"/>
      <c r="G81" s="181"/>
      <c r="H81" s="182"/>
      <c r="I81" s="183"/>
    </row>
    <row r="82" spans="1:78" s="15" customFormat="1" ht="15" customHeight="1" x14ac:dyDescent="0.15">
      <c r="A82" s="1" t="s">
        <v>124</v>
      </c>
    </row>
    <row r="83" spans="1:78" s="5" customFormat="1" ht="18" customHeight="1" x14ac:dyDescent="0.15">
      <c r="A83" s="3" t="s">
        <v>125</v>
      </c>
    </row>
    <row r="84" spans="1:78" s="15" customFormat="1" ht="15" customHeight="1" x14ac:dyDescent="0.15">
      <c r="A84" s="312" t="s">
        <v>126</v>
      </c>
      <c r="B84" s="312" t="s">
        <v>127</v>
      </c>
      <c r="C84" s="263" t="s">
        <v>128</v>
      </c>
      <c r="D84" s="264"/>
      <c r="E84" s="264"/>
      <c r="F84" s="264"/>
      <c r="G84" s="267"/>
    </row>
    <row r="85" spans="1:78" s="15" customFormat="1" ht="15" customHeight="1" x14ac:dyDescent="0.15">
      <c r="A85" s="313"/>
      <c r="B85" s="313"/>
      <c r="C85" s="41" t="s">
        <v>129</v>
      </c>
      <c r="D85" s="11" t="s">
        <v>121</v>
      </c>
      <c r="E85" s="8" t="s">
        <v>130</v>
      </c>
      <c r="F85" s="8" t="s">
        <v>66</v>
      </c>
      <c r="G85" s="42" t="s">
        <v>122</v>
      </c>
    </row>
    <row r="86" spans="1:78" s="15" customFormat="1" ht="15" customHeight="1" x14ac:dyDescent="0.15">
      <c r="A86" s="184" t="s">
        <v>131</v>
      </c>
      <c r="B86" s="185">
        <f>SUM(C86:G86)</f>
        <v>0</v>
      </c>
      <c r="C86" s="167"/>
      <c r="D86" s="186"/>
      <c r="E86" s="186"/>
      <c r="F86" s="186"/>
      <c r="G86" s="187"/>
    </row>
    <row r="87" spans="1:78" s="15" customFormat="1" ht="15" customHeight="1" x14ac:dyDescent="0.15">
      <c r="A87" s="188" t="s">
        <v>80</v>
      </c>
      <c r="B87" s="189">
        <f>SUM(C87:G87)</f>
        <v>0</v>
      </c>
      <c r="C87" s="179"/>
      <c r="D87" s="190"/>
      <c r="E87" s="190"/>
      <c r="F87" s="190"/>
      <c r="G87" s="39"/>
    </row>
    <row r="88" spans="1:78" s="191" customFormat="1" ht="18" customHeight="1" x14ac:dyDescent="0.2">
      <c r="A88" s="3" t="s">
        <v>132</v>
      </c>
    </row>
    <row r="89" spans="1:78" s="15" customFormat="1" ht="21" x14ac:dyDescent="0.15">
      <c r="A89" s="192" t="s">
        <v>133</v>
      </c>
      <c r="B89" s="193" t="s">
        <v>134</v>
      </c>
      <c r="C89" s="193" t="s">
        <v>135</v>
      </c>
    </row>
    <row r="90" spans="1:78" s="15" customFormat="1" ht="15" customHeight="1" x14ac:dyDescent="0.15">
      <c r="A90" s="194" t="s">
        <v>131</v>
      </c>
      <c r="B90" s="195"/>
      <c r="C90" s="195"/>
    </row>
    <row r="91" spans="1:78" s="5" customFormat="1" ht="18" customHeight="1" x14ac:dyDescent="0.15">
      <c r="A91" s="3" t="s">
        <v>136</v>
      </c>
    </row>
    <row r="92" spans="1:78" s="15" customFormat="1" ht="15" customHeight="1" x14ac:dyDescent="0.15">
      <c r="A92" s="316" t="s">
        <v>137</v>
      </c>
      <c r="B92" s="316" t="s">
        <v>4</v>
      </c>
      <c r="C92" s="317" t="s">
        <v>138</v>
      </c>
      <c r="D92" s="318"/>
      <c r="E92" s="318"/>
      <c r="F92" s="318"/>
      <c r="G92" s="318"/>
      <c r="H92" s="318"/>
      <c r="I92" s="318"/>
      <c r="J92" s="318"/>
      <c r="K92" s="318"/>
      <c r="L92" s="318"/>
      <c r="M92" s="318"/>
      <c r="N92" s="318"/>
      <c r="O92" s="318"/>
      <c r="P92" s="318"/>
      <c r="Q92" s="318"/>
      <c r="R92" s="318"/>
      <c r="S92" s="318"/>
      <c r="T92" s="319" t="s">
        <v>139</v>
      </c>
      <c r="U92" s="320"/>
    </row>
    <row r="93" spans="1:78" s="15" customFormat="1" ht="15" customHeight="1" x14ac:dyDescent="0.15">
      <c r="A93" s="316"/>
      <c r="B93" s="316"/>
      <c r="C93" s="323" t="s">
        <v>111</v>
      </c>
      <c r="D93" s="324"/>
      <c r="E93" s="324"/>
      <c r="F93" s="324"/>
      <c r="G93" s="324"/>
      <c r="H93" s="324"/>
      <c r="I93" s="324"/>
      <c r="J93" s="324"/>
      <c r="K93" s="324"/>
      <c r="L93" s="324"/>
      <c r="M93" s="324"/>
      <c r="N93" s="324"/>
      <c r="O93" s="324"/>
      <c r="P93" s="324"/>
      <c r="Q93" s="324"/>
      <c r="R93" s="324"/>
      <c r="S93" s="324"/>
      <c r="T93" s="321"/>
      <c r="U93" s="322"/>
    </row>
    <row r="94" spans="1:78" s="15" customFormat="1" ht="24.95" customHeight="1" x14ac:dyDescent="0.15">
      <c r="A94" s="316"/>
      <c r="B94" s="316"/>
      <c r="C94" s="41" t="s">
        <v>129</v>
      </c>
      <c r="D94" s="8" t="s">
        <v>121</v>
      </c>
      <c r="E94" s="8" t="s">
        <v>130</v>
      </c>
      <c r="F94" s="8" t="s">
        <v>66</v>
      </c>
      <c r="G94" s="8" t="s">
        <v>122</v>
      </c>
      <c r="H94" s="8" t="s">
        <v>140</v>
      </c>
      <c r="I94" s="8" t="s">
        <v>141</v>
      </c>
      <c r="J94" s="8" t="s">
        <v>142</v>
      </c>
      <c r="K94" s="8" t="s">
        <v>143</v>
      </c>
      <c r="L94" s="8" t="s">
        <v>144</v>
      </c>
      <c r="M94" s="8" t="s">
        <v>145</v>
      </c>
      <c r="N94" s="8" t="s">
        <v>146</v>
      </c>
      <c r="O94" s="196" t="s">
        <v>147</v>
      </c>
      <c r="P94" s="8" t="s">
        <v>148</v>
      </c>
      <c r="Q94" s="8" t="s">
        <v>149</v>
      </c>
      <c r="R94" s="8" t="s">
        <v>150</v>
      </c>
      <c r="S94" s="42" t="s">
        <v>151</v>
      </c>
      <c r="T94" s="197" t="s">
        <v>152</v>
      </c>
      <c r="U94" s="198" t="s">
        <v>153</v>
      </c>
    </row>
    <row r="95" spans="1:78" s="15" customFormat="1" ht="21" customHeight="1" x14ac:dyDescent="0.15">
      <c r="A95" s="199" t="s">
        <v>154</v>
      </c>
      <c r="B95" s="200">
        <f>SUM(C95:S95)</f>
        <v>0</v>
      </c>
      <c r="C95" s="167"/>
      <c r="D95" s="168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68"/>
      <c r="R95" s="168"/>
      <c r="S95" s="169"/>
      <c r="T95" s="167"/>
      <c r="U95" s="187"/>
      <c r="V95" s="15" t="str">
        <f>BQ95&amp;BR95</f>
        <v/>
      </c>
      <c r="BQ95" s="23" t="str">
        <f>IF((T95+U95)&lt;&gt;B95," * El total de Consultas por Sexo debe ser igual al Total de Consultas por grupo de Edad","")</f>
        <v/>
      </c>
      <c r="BZ95" s="25">
        <f t="shared" ref="BZ95:BZ109" si="52">IF((T95+U95)&lt;&gt;B95,1,0)</f>
        <v>0</v>
      </c>
    </row>
    <row r="96" spans="1:78" s="15" customFormat="1" ht="15" customHeight="1" x14ac:dyDescent="0.15">
      <c r="A96" s="201" t="s">
        <v>155</v>
      </c>
      <c r="B96" s="200">
        <f t="shared" ref="B96:B109" si="53">SUM(C96:S96)</f>
        <v>0</v>
      </c>
      <c r="C96" s="173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174"/>
      <c r="T96" s="173"/>
      <c r="U96" s="22"/>
      <c r="V96" s="15" t="str">
        <f t="shared" ref="V96:V109" si="54">BQ96&amp;BR96</f>
        <v/>
      </c>
      <c r="BQ96" s="23" t="str">
        <f t="shared" ref="BQ96:BQ109" si="55">IF((T96+U96)&lt;&gt;B96," * El total de Consultas por Sexo debe ser igual al Total de Consultas por grupo de Edad","")</f>
        <v/>
      </c>
      <c r="BZ96" s="25">
        <f t="shared" si="52"/>
        <v>0</v>
      </c>
    </row>
    <row r="97" spans="1:78" s="15" customFormat="1" ht="15" customHeight="1" x14ac:dyDescent="0.15">
      <c r="A97" s="201" t="s">
        <v>156</v>
      </c>
      <c r="B97" s="200">
        <f t="shared" si="53"/>
        <v>0</v>
      </c>
      <c r="C97" s="173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174"/>
      <c r="T97" s="173"/>
      <c r="U97" s="22"/>
      <c r="V97" s="15" t="str">
        <f t="shared" si="54"/>
        <v/>
      </c>
      <c r="BQ97" s="23" t="str">
        <f t="shared" si="55"/>
        <v/>
      </c>
      <c r="BZ97" s="25">
        <f t="shared" si="52"/>
        <v>0</v>
      </c>
    </row>
    <row r="98" spans="1:78" s="15" customFormat="1" ht="21" x14ac:dyDescent="0.15">
      <c r="A98" s="199" t="s">
        <v>157</v>
      </c>
      <c r="B98" s="200">
        <f t="shared" si="53"/>
        <v>0</v>
      </c>
      <c r="C98" s="173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174"/>
      <c r="T98" s="173"/>
      <c r="U98" s="22"/>
      <c r="V98" s="15" t="str">
        <f t="shared" si="54"/>
        <v/>
      </c>
      <c r="BQ98" s="23" t="str">
        <f t="shared" si="55"/>
        <v/>
      </c>
      <c r="BZ98" s="25">
        <f t="shared" si="52"/>
        <v>0</v>
      </c>
    </row>
    <row r="99" spans="1:78" s="15" customFormat="1" ht="15" customHeight="1" x14ac:dyDescent="0.15">
      <c r="A99" s="201" t="s">
        <v>158</v>
      </c>
      <c r="B99" s="200">
        <f t="shared" si="53"/>
        <v>0</v>
      </c>
      <c r="C99" s="173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174"/>
      <c r="T99" s="173"/>
      <c r="U99" s="22"/>
      <c r="V99" s="15" t="str">
        <f t="shared" si="54"/>
        <v/>
      </c>
      <c r="BQ99" s="23" t="str">
        <f t="shared" si="55"/>
        <v/>
      </c>
      <c r="BZ99" s="25">
        <f t="shared" si="52"/>
        <v>0</v>
      </c>
    </row>
    <row r="100" spans="1:78" s="15" customFormat="1" ht="15" customHeight="1" x14ac:dyDescent="0.15">
      <c r="A100" s="201" t="s">
        <v>159</v>
      </c>
      <c r="B100" s="200">
        <f t="shared" si="53"/>
        <v>0</v>
      </c>
      <c r="C100" s="173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174"/>
      <c r="T100" s="173"/>
      <c r="U100" s="22"/>
      <c r="V100" s="15" t="str">
        <f t="shared" si="54"/>
        <v/>
      </c>
      <c r="BQ100" s="23" t="str">
        <f t="shared" si="55"/>
        <v/>
      </c>
      <c r="BZ100" s="25">
        <f t="shared" si="52"/>
        <v>0</v>
      </c>
    </row>
    <row r="101" spans="1:78" s="15" customFormat="1" ht="15" customHeight="1" x14ac:dyDescent="0.15">
      <c r="A101" s="201" t="s">
        <v>160</v>
      </c>
      <c r="B101" s="200">
        <f t="shared" si="53"/>
        <v>0</v>
      </c>
      <c r="C101" s="173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174"/>
      <c r="T101" s="173"/>
      <c r="U101" s="22"/>
      <c r="V101" s="15" t="str">
        <f t="shared" si="54"/>
        <v/>
      </c>
      <c r="BQ101" s="23" t="str">
        <f t="shared" si="55"/>
        <v/>
      </c>
      <c r="BZ101" s="25">
        <f t="shared" si="52"/>
        <v>0</v>
      </c>
    </row>
    <row r="102" spans="1:78" s="15" customFormat="1" ht="15" customHeight="1" x14ac:dyDescent="0.15">
      <c r="A102" s="201" t="s">
        <v>161</v>
      </c>
      <c r="B102" s="200">
        <f t="shared" si="53"/>
        <v>0</v>
      </c>
      <c r="C102" s="173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174"/>
      <c r="T102" s="173"/>
      <c r="U102" s="22"/>
      <c r="V102" s="15" t="str">
        <f t="shared" si="54"/>
        <v/>
      </c>
      <c r="BQ102" s="23" t="str">
        <f t="shared" si="55"/>
        <v/>
      </c>
      <c r="BZ102" s="25">
        <f t="shared" si="52"/>
        <v>0</v>
      </c>
    </row>
    <row r="103" spans="1:78" s="15" customFormat="1" ht="15" customHeight="1" x14ac:dyDescent="0.15">
      <c r="A103" s="201" t="s">
        <v>162</v>
      </c>
      <c r="B103" s="200">
        <f t="shared" si="53"/>
        <v>0</v>
      </c>
      <c r="C103" s="173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174"/>
      <c r="T103" s="173"/>
      <c r="U103" s="22"/>
      <c r="V103" s="15" t="str">
        <f t="shared" si="54"/>
        <v/>
      </c>
      <c r="BQ103" s="23" t="str">
        <f t="shared" si="55"/>
        <v/>
      </c>
      <c r="BZ103" s="25">
        <f t="shared" si="52"/>
        <v>0</v>
      </c>
    </row>
    <row r="104" spans="1:78" s="15" customFormat="1" ht="15" customHeight="1" x14ac:dyDescent="0.15">
      <c r="A104" s="201" t="s">
        <v>163</v>
      </c>
      <c r="B104" s="200">
        <f t="shared" si="53"/>
        <v>0</v>
      </c>
      <c r="C104" s="173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174"/>
      <c r="T104" s="173"/>
      <c r="U104" s="22"/>
      <c r="V104" s="15" t="str">
        <f t="shared" si="54"/>
        <v/>
      </c>
      <c r="BQ104" s="23" t="str">
        <f t="shared" si="55"/>
        <v/>
      </c>
      <c r="BZ104" s="25">
        <f t="shared" si="52"/>
        <v>0</v>
      </c>
    </row>
    <row r="105" spans="1:78" s="15" customFormat="1" ht="15" customHeight="1" x14ac:dyDescent="0.15">
      <c r="A105" s="201" t="s">
        <v>164</v>
      </c>
      <c r="B105" s="200">
        <f t="shared" si="53"/>
        <v>0</v>
      </c>
      <c r="C105" s="173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174"/>
      <c r="T105" s="173"/>
      <c r="U105" s="22"/>
      <c r="V105" s="15" t="str">
        <f t="shared" si="54"/>
        <v/>
      </c>
      <c r="BQ105" s="23" t="str">
        <f t="shared" si="55"/>
        <v/>
      </c>
      <c r="BZ105" s="25">
        <f t="shared" si="52"/>
        <v>0</v>
      </c>
    </row>
    <row r="106" spans="1:78" s="15" customFormat="1" ht="15" customHeight="1" x14ac:dyDescent="0.15">
      <c r="A106" s="201" t="s">
        <v>165</v>
      </c>
      <c r="B106" s="200">
        <f t="shared" si="53"/>
        <v>0</v>
      </c>
      <c r="C106" s="173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174"/>
      <c r="T106" s="173"/>
      <c r="U106" s="22"/>
      <c r="V106" s="15" t="str">
        <f t="shared" si="54"/>
        <v/>
      </c>
      <c r="BQ106" s="23" t="str">
        <f t="shared" si="55"/>
        <v/>
      </c>
      <c r="BZ106" s="25">
        <f t="shared" si="52"/>
        <v>0</v>
      </c>
    </row>
    <row r="107" spans="1:78" s="15" customFormat="1" ht="15" customHeight="1" x14ac:dyDescent="0.15">
      <c r="A107" s="201" t="s">
        <v>166</v>
      </c>
      <c r="B107" s="200">
        <f t="shared" si="53"/>
        <v>0</v>
      </c>
      <c r="C107" s="173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174"/>
      <c r="T107" s="173"/>
      <c r="U107" s="22"/>
      <c r="V107" s="15" t="str">
        <f t="shared" si="54"/>
        <v/>
      </c>
      <c r="BQ107" s="23" t="str">
        <f t="shared" si="55"/>
        <v/>
      </c>
      <c r="BZ107" s="25">
        <f t="shared" si="52"/>
        <v>0</v>
      </c>
    </row>
    <row r="108" spans="1:78" s="15" customFormat="1" ht="15" customHeight="1" x14ac:dyDescent="0.15">
      <c r="A108" s="201" t="s">
        <v>167</v>
      </c>
      <c r="B108" s="200">
        <f t="shared" si="53"/>
        <v>0</v>
      </c>
      <c r="C108" s="173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174"/>
      <c r="T108" s="173"/>
      <c r="U108" s="22"/>
      <c r="V108" s="15" t="str">
        <f t="shared" si="54"/>
        <v/>
      </c>
      <c r="BQ108" s="23" t="str">
        <f t="shared" si="55"/>
        <v/>
      </c>
      <c r="BZ108" s="25">
        <f t="shared" si="52"/>
        <v>0</v>
      </c>
    </row>
    <row r="109" spans="1:78" s="15" customFormat="1" ht="15" customHeight="1" x14ac:dyDescent="0.15">
      <c r="A109" s="201" t="s">
        <v>168</v>
      </c>
      <c r="B109" s="200">
        <f t="shared" si="53"/>
        <v>0</v>
      </c>
      <c r="C109" s="179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180"/>
      <c r="T109" s="179"/>
      <c r="U109" s="39"/>
      <c r="V109" s="15" t="str">
        <f t="shared" si="54"/>
        <v/>
      </c>
      <c r="BQ109" s="23" t="str">
        <f t="shared" si="55"/>
        <v/>
      </c>
      <c r="BZ109" s="25">
        <f t="shared" si="52"/>
        <v>0</v>
      </c>
    </row>
    <row r="110" spans="1:78" s="15" customFormat="1" ht="15" customHeight="1" x14ac:dyDescent="0.15">
      <c r="A110" s="202" t="s">
        <v>4</v>
      </c>
      <c r="B110" s="203">
        <f>SUM(C110:S110)</f>
        <v>0</v>
      </c>
      <c r="C110" s="204">
        <f>SUM(C95:C109)</f>
        <v>0</v>
      </c>
      <c r="D110" s="205">
        <f t="shared" ref="D110:U110" si="56">SUM(D95:D109)</f>
        <v>0</v>
      </c>
      <c r="E110" s="205">
        <f t="shared" si="56"/>
        <v>0</v>
      </c>
      <c r="F110" s="205">
        <f t="shared" si="56"/>
        <v>0</v>
      </c>
      <c r="G110" s="205">
        <f t="shared" si="56"/>
        <v>0</v>
      </c>
      <c r="H110" s="206">
        <f t="shared" si="56"/>
        <v>0</v>
      </c>
      <c r="I110" s="205">
        <f t="shared" si="56"/>
        <v>0</v>
      </c>
      <c r="J110" s="205">
        <f t="shared" si="56"/>
        <v>0</v>
      </c>
      <c r="K110" s="205">
        <f t="shared" si="56"/>
        <v>0</v>
      </c>
      <c r="L110" s="205">
        <f t="shared" si="56"/>
        <v>0</v>
      </c>
      <c r="M110" s="205">
        <f t="shared" si="56"/>
        <v>0</v>
      </c>
      <c r="N110" s="205">
        <f t="shared" si="56"/>
        <v>0</v>
      </c>
      <c r="O110" s="205">
        <f t="shared" si="56"/>
        <v>0</v>
      </c>
      <c r="P110" s="205">
        <f t="shared" si="56"/>
        <v>0</v>
      </c>
      <c r="Q110" s="205">
        <f t="shared" si="56"/>
        <v>0</v>
      </c>
      <c r="R110" s="205">
        <f t="shared" si="56"/>
        <v>0</v>
      </c>
      <c r="S110" s="207">
        <f t="shared" si="56"/>
        <v>0</v>
      </c>
      <c r="T110" s="204">
        <f t="shared" si="56"/>
        <v>0</v>
      </c>
      <c r="U110" s="207">
        <f t="shared" si="56"/>
        <v>0</v>
      </c>
    </row>
    <row r="111" spans="1:78" s="5" customFormat="1" ht="18" customHeight="1" x14ac:dyDescent="0.15">
      <c r="A111" s="108" t="s">
        <v>169</v>
      </c>
    </row>
    <row r="112" spans="1:78" s="15" customFormat="1" ht="15" customHeight="1" x14ac:dyDescent="0.15">
      <c r="A112" s="284" t="s">
        <v>170</v>
      </c>
      <c r="B112" s="326" t="s">
        <v>171</v>
      </c>
      <c r="C112" s="329" t="s">
        <v>172</v>
      </c>
      <c r="D112" s="330"/>
      <c r="E112" s="331"/>
      <c r="F112" s="263" t="s">
        <v>173</v>
      </c>
      <c r="G112" s="264"/>
      <c r="H112" s="264"/>
      <c r="I112" s="264"/>
      <c r="J112" s="264"/>
      <c r="K112" s="264"/>
      <c r="L112" s="264"/>
      <c r="M112" s="264"/>
      <c r="N112" s="264"/>
      <c r="O112" s="264"/>
      <c r="P112" s="264"/>
      <c r="Q112" s="264"/>
      <c r="R112" s="264"/>
      <c r="S112" s="264"/>
      <c r="T112" s="208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78" s="15" customFormat="1" ht="15" customHeight="1" x14ac:dyDescent="0.15">
      <c r="A113" s="325"/>
      <c r="B113" s="327"/>
      <c r="C113" s="332"/>
      <c r="D113" s="333"/>
      <c r="E113" s="334"/>
      <c r="F113" s="285" t="s">
        <v>174</v>
      </c>
      <c r="G113" s="285"/>
      <c r="H113" s="314" t="s">
        <v>175</v>
      </c>
      <c r="I113" s="315"/>
      <c r="J113" s="314" t="s">
        <v>176</v>
      </c>
      <c r="K113" s="315"/>
      <c r="L113" s="335" t="s">
        <v>177</v>
      </c>
      <c r="M113" s="336"/>
      <c r="N113" s="314" t="s">
        <v>147</v>
      </c>
      <c r="O113" s="315"/>
      <c r="P113" s="314" t="s">
        <v>178</v>
      </c>
      <c r="Q113" s="315"/>
      <c r="R113" s="314" t="s">
        <v>151</v>
      </c>
      <c r="S113" s="315"/>
    </row>
    <row r="114" spans="1:78" s="15" customFormat="1" ht="15" customHeight="1" x14ac:dyDescent="0.15">
      <c r="A114" s="286"/>
      <c r="B114" s="328"/>
      <c r="C114" s="41" t="s">
        <v>179</v>
      </c>
      <c r="D114" s="11" t="s">
        <v>152</v>
      </c>
      <c r="E114" s="14" t="s">
        <v>153</v>
      </c>
      <c r="F114" s="41" t="s">
        <v>152</v>
      </c>
      <c r="G114" s="14" t="s">
        <v>153</v>
      </c>
      <c r="H114" s="41" t="s">
        <v>152</v>
      </c>
      <c r="I114" s="14" t="s">
        <v>153</v>
      </c>
      <c r="J114" s="41" t="s">
        <v>152</v>
      </c>
      <c r="K114" s="14" t="s">
        <v>153</v>
      </c>
      <c r="L114" s="41" t="s">
        <v>152</v>
      </c>
      <c r="M114" s="14" t="s">
        <v>153</v>
      </c>
      <c r="N114" s="41" t="s">
        <v>152</v>
      </c>
      <c r="O114" s="14" t="s">
        <v>153</v>
      </c>
      <c r="P114" s="41" t="s">
        <v>152</v>
      </c>
      <c r="Q114" s="14" t="s">
        <v>153</v>
      </c>
      <c r="R114" s="41" t="s">
        <v>152</v>
      </c>
      <c r="S114" s="14" t="s">
        <v>153</v>
      </c>
    </row>
    <row r="115" spans="1:78" s="15" customFormat="1" ht="15" customHeight="1" x14ac:dyDescent="0.15">
      <c r="A115" s="209" t="s">
        <v>180</v>
      </c>
      <c r="B115" s="210"/>
      <c r="C115" s="211">
        <f t="shared" ref="C115:C118" si="57">SUM(D115+E115)</f>
        <v>0</v>
      </c>
      <c r="D115" s="212">
        <f>+F115+H115+J115+L115+N115+P115+R115</f>
        <v>0</v>
      </c>
      <c r="E115" s="213">
        <f>+G115+I115+K115+M115+O115+Q115+S115</f>
        <v>0</v>
      </c>
      <c r="F115" s="214"/>
      <c r="G115" s="215"/>
      <c r="H115" s="214"/>
      <c r="I115" s="215"/>
      <c r="J115" s="214"/>
      <c r="K115" s="216"/>
      <c r="L115" s="214"/>
      <c r="M115" s="216"/>
      <c r="N115" s="214"/>
      <c r="O115" s="216"/>
      <c r="P115" s="214"/>
      <c r="Q115" s="216"/>
      <c r="R115" s="214"/>
      <c r="S115" s="216"/>
    </row>
    <row r="116" spans="1:78" s="15" customFormat="1" ht="15" customHeight="1" x14ac:dyDescent="0.15">
      <c r="A116" s="217" t="s">
        <v>181</v>
      </c>
      <c r="B116" s="173"/>
      <c r="C116" s="218">
        <f t="shared" si="57"/>
        <v>0</v>
      </c>
      <c r="D116" s="219">
        <f>+F116+H116+J116+L116+N116+P116+R116</f>
        <v>0</v>
      </c>
      <c r="E116" s="220">
        <f t="shared" ref="E116:E118" si="58">+G116+I116+K116+M116+O116+Q116+S116</f>
        <v>0</v>
      </c>
      <c r="F116" s="221"/>
      <c r="G116" s="222"/>
      <c r="H116" s="173"/>
      <c r="I116" s="22"/>
      <c r="J116" s="173"/>
      <c r="K116" s="174"/>
      <c r="L116" s="173"/>
      <c r="M116" s="174"/>
      <c r="N116" s="173"/>
      <c r="O116" s="174"/>
      <c r="P116" s="173"/>
      <c r="Q116" s="174"/>
      <c r="R116" s="173"/>
      <c r="S116" s="174"/>
    </row>
    <row r="117" spans="1:78" s="15" customFormat="1" ht="15" customHeight="1" x14ac:dyDescent="0.15">
      <c r="A117" s="133" t="s">
        <v>182</v>
      </c>
      <c r="B117" s="132"/>
      <c r="C117" s="223">
        <f t="shared" si="57"/>
        <v>0</v>
      </c>
      <c r="D117" s="219">
        <f t="shared" ref="D117" si="59">+F117+H117+J117+L117+N117+P117+R117</f>
        <v>0</v>
      </c>
      <c r="E117" s="224">
        <f t="shared" si="58"/>
        <v>0</v>
      </c>
      <c r="F117" s="121"/>
      <c r="G117" s="225"/>
      <c r="H117" s="226"/>
      <c r="I117" s="222"/>
      <c r="J117" s="227"/>
      <c r="K117" s="132"/>
      <c r="L117" s="226"/>
      <c r="M117" s="222"/>
      <c r="N117" s="226"/>
      <c r="O117" s="222"/>
      <c r="P117" s="226"/>
      <c r="Q117" s="222"/>
      <c r="R117" s="121"/>
      <c r="S117" s="132"/>
    </row>
    <row r="118" spans="1:78" s="15" customFormat="1" ht="15" customHeight="1" x14ac:dyDescent="0.15">
      <c r="A118" s="228" t="s">
        <v>183</v>
      </c>
      <c r="B118" s="229"/>
      <c r="C118" s="218">
        <f t="shared" si="57"/>
        <v>0</v>
      </c>
      <c r="D118" s="219">
        <f>+F118+H118+J118+L118+N118+P118+R118</f>
        <v>0</v>
      </c>
      <c r="E118" s="220">
        <f t="shared" si="58"/>
        <v>0</v>
      </c>
      <c r="F118" s="230"/>
      <c r="G118" s="222"/>
      <c r="H118" s="231"/>
      <c r="I118" s="225"/>
      <c r="J118" s="232"/>
      <c r="K118" s="229"/>
      <c r="L118" s="233"/>
      <c r="M118" s="222"/>
      <c r="N118" s="234"/>
      <c r="O118" s="229"/>
      <c r="P118" s="235"/>
      <c r="Q118" s="225"/>
      <c r="R118" s="235"/>
      <c r="S118" s="225"/>
    </row>
    <row r="119" spans="1:78" s="15" customFormat="1" ht="15" customHeight="1" x14ac:dyDescent="0.15">
      <c r="A119" s="134" t="s">
        <v>184</v>
      </c>
      <c r="B119" s="99"/>
      <c r="C119" s="135"/>
      <c r="D119" s="253"/>
      <c r="E119" s="254"/>
      <c r="F119" s="28"/>
      <c r="G119" s="254"/>
      <c r="H119" s="255"/>
      <c r="I119" s="256"/>
      <c r="J119" s="257"/>
      <c r="K119" s="256"/>
      <c r="L119" s="257"/>
      <c r="M119" s="254"/>
      <c r="N119" s="258"/>
      <c r="O119" s="256"/>
      <c r="P119" s="257"/>
      <c r="Q119" s="259"/>
      <c r="R119" s="257"/>
      <c r="S119" s="254"/>
    </row>
    <row r="120" spans="1:78" s="15" customFormat="1" ht="15" customHeight="1" x14ac:dyDescent="0.15">
      <c r="A120" s="242" t="s">
        <v>4</v>
      </c>
      <c r="B120" s="243">
        <f>SUM(B115:B119)</f>
        <v>0</v>
      </c>
      <c r="C120" s="65">
        <f>SUM(C115:C119)</f>
        <v>0</v>
      </c>
      <c r="D120" s="244">
        <f>SUM(D115:D119)</f>
        <v>0</v>
      </c>
      <c r="E120" s="68">
        <f t="shared" ref="E120:S120" si="60">SUM(E115:E119)</f>
        <v>0</v>
      </c>
      <c r="F120" s="66">
        <f t="shared" si="60"/>
        <v>0</v>
      </c>
      <c r="G120" s="68">
        <f t="shared" si="60"/>
        <v>0</v>
      </c>
      <c r="H120" s="66">
        <f t="shared" si="60"/>
        <v>0</v>
      </c>
      <c r="I120" s="68">
        <f t="shared" si="60"/>
        <v>0</v>
      </c>
      <c r="J120" s="65">
        <f t="shared" si="60"/>
        <v>0</v>
      </c>
      <c r="K120" s="245">
        <f t="shared" si="60"/>
        <v>0</v>
      </c>
      <c r="L120" s="66">
        <f t="shared" si="60"/>
        <v>0</v>
      </c>
      <c r="M120" s="68">
        <f t="shared" si="60"/>
        <v>0</v>
      </c>
      <c r="N120" s="66">
        <f t="shared" si="60"/>
        <v>0</v>
      </c>
      <c r="O120" s="68">
        <f t="shared" si="60"/>
        <v>0</v>
      </c>
      <c r="P120" s="66">
        <f t="shared" si="60"/>
        <v>0</v>
      </c>
      <c r="Q120" s="68">
        <f t="shared" si="60"/>
        <v>0</v>
      </c>
      <c r="R120" s="66">
        <f t="shared" si="60"/>
        <v>0</v>
      </c>
      <c r="S120" s="67">
        <f t="shared" si="60"/>
        <v>0</v>
      </c>
      <c r="T120" s="246"/>
    </row>
    <row r="121" spans="1:78" x14ac:dyDescent="0.25">
      <c r="BQ121"/>
      <c r="BR121"/>
      <c r="BS121"/>
      <c r="BT121"/>
      <c r="BU121"/>
      <c r="BW121"/>
      <c r="BX121"/>
      <c r="BY121"/>
      <c r="BZ121"/>
    </row>
    <row r="122" spans="1:78" x14ac:dyDescent="0.25">
      <c r="BQ122"/>
      <c r="BR122"/>
      <c r="BS122"/>
      <c r="BT122"/>
      <c r="BU122"/>
      <c r="BW122"/>
      <c r="BX122"/>
      <c r="BY122"/>
      <c r="BZ122"/>
    </row>
    <row r="123" spans="1:78" x14ac:dyDescent="0.25">
      <c r="BQ123"/>
      <c r="BR123"/>
      <c r="BS123"/>
      <c r="BT123"/>
      <c r="BU123"/>
      <c r="BW123"/>
      <c r="BX123"/>
      <c r="BY123"/>
      <c r="BZ123"/>
    </row>
    <row r="124" spans="1:78" x14ac:dyDescent="0.25">
      <c r="BQ124"/>
      <c r="BR124"/>
      <c r="BS124"/>
      <c r="BT124"/>
      <c r="BU124"/>
      <c r="BW124"/>
      <c r="BX124"/>
      <c r="BY124"/>
      <c r="BZ124"/>
    </row>
    <row r="125" spans="1:78" x14ac:dyDescent="0.25">
      <c r="BQ125"/>
      <c r="BR125"/>
      <c r="BS125"/>
      <c r="BT125"/>
      <c r="BU125"/>
      <c r="BW125"/>
      <c r="BX125"/>
      <c r="BY125"/>
      <c r="BZ125"/>
    </row>
    <row r="126" spans="1:78" x14ac:dyDescent="0.25">
      <c r="BQ126"/>
      <c r="BR126"/>
      <c r="BS126"/>
      <c r="BT126"/>
      <c r="BU126"/>
      <c r="BW126"/>
      <c r="BX126"/>
      <c r="BY126"/>
      <c r="BZ126"/>
    </row>
    <row r="127" spans="1:78" x14ac:dyDescent="0.25">
      <c r="BQ127"/>
      <c r="BR127"/>
      <c r="BS127"/>
      <c r="BT127"/>
      <c r="BU127"/>
      <c r="BW127"/>
      <c r="BX127"/>
      <c r="BY127"/>
      <c r="BZ127"/>
    </row>
    <row r="128" spans="1:78" x14ac:dyDescent="0.25">
      <c r="BQ128"/>
      <c r="BR128"/>
      <c r="BS128"/>
      <c r="BT128"/>
      <c r="BU128"/>
      <c r="BW128"/>
      <c r="BX128"/>
      <c r="BY128"/>
      <c r="BZ128"/>
    </row>
    <row r="129" spans="1:78" x14ac:dyDescent="0.25">
      <c r="BQ129"/>
      <c r="BR129"/>
      <c r="BS129"/>
      <c r="BT129"/>
      <c r="BU129"/>
      <c r="BW129"/>
      <c r="BX129"/>
      <c r="BY129"/>
      <c r="BZ129"/>
    </row>
    <row r="130" spans="1:78" x14ac:dyDescent="0.25">
      <c r="BQ130"/>
      <c r="BR130"/>
      <c r="BS130"/>
      <c r="BT130"/>
      <c r="BU130"/>
      <c r="BW130"/>
      <c r="BX130"/>
      <c r="BY130"/>
      <c r="BZ130"/>
    </row>
    <row r="131" spans="1:78" x14ac:dyDescent="0.25">
      <c r="BQ131"/>
      <c r="BR131"/>
      <c r="BS131"/>
      <c r="BT131"/>
      <c r="BU131"/>
      <c r="BW131"/>
      <c r="BX131"/>
      <c r="BY131"/>
      <c r="BZ131"/>
    </row>
    <row r="132" spans="1:78" x14ac:dyDescent="0.25">
      <c r="BQ132"/>
      <c r="BR132"/>
      <c r="BS132"/>
      <c r="BT132"/>
      <c r="BU132"/>
      <c r="BW132"/>
      <c r="BX132"/>
      <c r="BY132"/>
      <c r="BZ132"/>
    </row>
    <row r="133" spans="1:78" x14ac:dyDescent="0.25">
      <c r="BQ133"/>
      <c r="BR133"/>
      <c r="BS133"/>
      <c r="BT133"/>
      <c r="BU133"/>
      <c r="BW133"/>
      <c r="BX133"/>
      <c r="BY133"/>
      <c r="BZ133"/>
    </row>
    <row r="134" spans="1:78" x14ac:dyDescent="0.25">
      <c r="BQ134"/>
      <c r="BR134"/>
      <c r="BS134"/>
      <c r="BT134"/>
      <c r="BU134"/>
      <c r="BW134"/>
      <c r="BX134"/>
      <c r="BY134"/>
      <c r="BZ134"/>
    </row>
    <row r="135" spans="1:78" x14ac:dyDescent="0.25">
      <c r="BQ135"/>
      <c r="BR135"/>
      <c r="BS135"/>
      <c r="BT135"/>
      <c r="BU135"/>
      <c r="BW135"/>
      <c r="BX135"/>
      <c r="BY135"/>
      <c r="BZ135"/>
    </row>
    <row r="136" spans="1:78" x14ac:dyDescent="0.25">
      <c r="BQ136"/>
      <c r="BR136"/>
      <c r="BS136"/>
      <c r="BT136"/>
      <c r="BU136"/>
      <c r="BW136"/>
      <c r="BX136"/>
      <c r="BY136"/>
      <c r="BZ136"/>
    </row>
    <row r="137" spans="1:78" x14ac:dyDescent="0.25">
      <c r="BQ137"/>
      <c r="BR137"/>
      <c r="BS137"/>
      <c r="BT137"/>
      <c r="BU137"/>
      <c r="BW137"/>
      <c r="BX137"/>
      <c r="BY137"/>
      <c r="BZ137"/>
    </row>
    <row r="138" spans="1:78" x14ac:dyDescent="0.25">
      <c r="BQ138"/>
      <c r="BR138"/>
      <c r="BS138"/>
      <c r="BT138"/>
      <c r="BU138"/>
      <c r="BW138"/>
      <c r="BX138"/>
      <c r="BY138"/>
      <c r="BZ138"/>
    </row>
    <row r="139" spans="1:78" hidden="1" x14ac:dyDescent="0.25">
      <c r="A139" s="247" t="e">
        <f>SUM(C10:C35,D38:J47,#REF!,C50:C59,D64:D69,C74:C81,B86:B87,B90:C90,B95:B110)</f>
        <v>#REF!</v>
      </c>
      <c r="B139" s="248">
        <f>SUM(BW10:CA109)</f>
        <v>0</v>
      </c>
      <c r="BQ139"/>
      <c r="BR139"/>
      <c r="BS139"/>
      <c r="BT139"/>
      <c r="BU139"/>
      <c r="BW139"/>
      <c r="BX139"/>
      <c r="BY139"/>
      <c r="BZ139"/>
    </row>
    <row r="140" spans="1:78" x14ac:dyDescent="0.25">
      <c r="BQ140"/>
      <c r="BR140"/>
      <c r="BS140"/>
      <c r="BT140"/>
      <c r="BU140"/>
      <c r="BW140"/>
      <c r="BX140"/>
      <c r="BY140"/>
      <c r="BZ140"/>
    </row>
    <row r="141" spans="1:78" x14ac:dyDescent="0.25">
      <c r="BQ141"/>
      <c r="BR141"/>
      <c r="BS141"/>
      <c r="BT141"/>
      <c r="BU141"/>
      <c r="BW141"/>
      <c r="BX141"/>
      <c r="BY141"/>
      <c r="BZ141"/>
    </row>
    <row r="142" spans="1:78" x14ac:dyDescent="0.25">
      <c r="BQ142"/>
      <c r="BR142"/>
      <c r="BS142"/>
      <c r="BT142"/>
      <c r="BU142"/>
      <c r="BW142"/>
      <c r="BX142"/>
      <c r="BY142"/>
      <c r="BZ142"/>
    </row>
    <row r="143" spans="1:78" x14ac:dyDescent="0.25">
      <c r="BQ143"/>
      <c r="BR143"/>
      <c r="BS143"/>
      <c r="BT143"/>
      <c r="BU143"/>
      <c r="BW143"/>
      <c r="BX143"/>
      <c r="BY143"/>
      <c r="BZ143"/>
    </row>
    <row r="144" spans="1:78" x14ac:dyDescent="0.25">
      <c r="BQ144"/>
      <c r="BR144"/>
      <c r="BS144"/>
      <c r="BT144"/>
      <c r="BU144"/>
      <c r="BW144"/>
      <c r="BX144"/>
      <c r="BY144"/>
      <c r="BZ144"/>
    </row>
    <row r="145" spans="1:78" x14ac:dyDescent="0.25">
      <c r="BQ145"/>
      <c r="BR145"/>
      <c r="BS145"/>
      <c r="BT145"/>
      <c r="BU145"/>
      <c r="BW145"/>
      <c r="BX145"/>
      <c r="BY145"/>
      <c r="BZ145"/>
    </row>
    <row r="146" spans="1:78" x14ac:dyDescent="0.25">
      <c r="BQ146"/>
      <c r="BR146"/>
      <c r="BS146"/>
      <c r="BT146"/>
      <c r="BU146"/>
      <c r="BW146"/>
      <c r="BX146"/>
      <c r="BY146"/>
      <c r="BZ146"/>
    </row>
    <row r="147" spans="1:78" x14ac:dyDescent="0.25">
      <c r="BQ147"/>
      <c r="BR147"/>
      <c r="BS147"/>
      <c r="BT147"/>
      <c r="BU147"/>
      <c r="BW147"/>
      <c r="BX147"/>
      <c r="BY147"/>
      <c r="BZ147"/>
    </row>
    <row r="148" spans="1:78" x14ac:dyDescent="0.25">
      <c r="BQ148"/>
      <c r="BR148"/>
      <c r="BS148"/>
      <c r="BT148"/>
      <c r="BU148"/>
      <c r="BW148"/>
      <c r="BX148"/>
      <c r="BY148"/>
      <c r="BZ148"/>
    </row>
    <row r="149" spans="1:78" x14ac:dyDescent="0.25">
      <c r="BQ149"/>
      <c r="BR149"/>
      <c r="BS149"/>
      <c r="BT149"/>
      <c r="BU149"/>
      <c r="BW149"/>
      <c r="BX149"/>
      <c r="BY149"/>
      <c r="BZ149"/>
    </row>
    <row r="150" spans="1:78" hidden="1" x14ac:dyDescent="0.25">
      <c r="A150" s="249">
        <f>SUM(C10:C35,C38:J40,C42:J46,C50:C58,C64:D69,C74:C81,B86:B87,B95:B109,B90:C90,B115:C119)</f>
        <v>85</v>
      </c>
      <c r="B150" s="249">
        <f>SUM(BZ10:CG109)</f>
        <v>0</v>
      </c>
      <c r="BQ150"/>
      <c r="BR150"/>
      <c r="BS150"/>
      <c r="BT150"/>
      <c r="BU150"/>
      <c r="BW150"/>
      <c r="BX150"/>
      <c r="BY150"/>
      <c r="BZ150"/>
    </row>
    <row r="151" spans="1:78" x14ac:dyDescent="0.25">
      <c r="BQ151"/>
      <c r="BR151"/>
      <c r="BS151"/>
      <c r="BT151"/>
      <c r="BU151"/>
      <c r="BW151"/>
      <c r="BX151"/>
      <c r="BY151"/>
      <c r="BZ151"/>
    </row>
    <row r="152" spans="1:78" x14ac:dyDescent="0.25">
      <c r="BQ152"/>
      <c r="BR152"/>
      <c r="BS152"/>
      <c r="BT152"/>
      <c r="BU152"/>
      <c r="BW152"/>
      <c r="BX152"/>
      <c r="BY152"/>
      <c r="BZ152"/>
    </row>
    <row r="153" spans="1:78" x14ac:dyDescent="0.25">
      <c r="BQ153"/>
      <c r="BR153"/>
      <c r="BS153"/>
      <c r="BT153"/>
      <c r="BU153"/>
      <c r="BW153"/>
      <c r="BX153"/>
      <c r="BY153"/>
      <c r="BZ153"/>
    </row>
    <row r="154" spans="1:78" x14ac:dyDescent="0.25">
      <c r="BQ154"/>
      <c r="BR154"/>
      <c r="BS154"/>
      <c r="BT154"/>
      <c r="BU154"/>
      <c r="BW154"/>
      <c r="BX154"/>
      <c r="BY154"/>
      <c r="BZ154"/>
    </row>
    <row r="155" spans="1:78" x14ac:dyDescent="0.25">
      <c r="BQ155"/>
      <c r="BR155"/>
      <c r="BS155"/>
      <c r="BT155"/>
      <c r="BU155"/>
      <c r="BW155"/>
      <c r="BX155"/>
      <c r="BY155"/>
      <c r="BZ155"/>
    </row>
    <row r="156" spans="1:78" x14ac:dyDescent="0.25">
      <c r="BQ156"/>
      <c r="BR156"/>
      <c r="BS156"/>
      <c r="BT156"/>
      <c r="BU156"/>
      <c r="BW156"/>
      <c r="BX156"/>
      <c r="BY156"/>
      <c r="BZ156"/>
    </row>
    <row r="157" spans="1:78" x14ac:dyDescent="0.25">
      <c r="BQ157"/>
      <c r="BR157"/>
      <c r="BS157"/>
      <c r="BT157"/>
      <c r="BU157"/>
      <c r="BW157"/>
      <c r="BX157"/>
      <c r="BY157"/>
      <c r="BZ157"/>
    </row>
    <row r="158" spans="1:78" x14ac:dyDescent="0.25">
      <c r="BQ158"/>
      <c r="BR158"/>
      <c r="BS158"/>
      <c r="BT158"/>
      <c r="BU158"/>
      <c r="BW158"/>
      <c r="BX158"/>
      <c r="BY158"/>
      <c r="BZ158"/>
    </row>
    <row r="159" spans="1:78" x14ac:dyDescent="0.25">
      <c r="BQ159"/>
      <c r="BR159"/>
      <c r="BS159"/>
      <c r="BT159"/>
      <c r="BU159"/>
      <c r="BW159"/>
      <c r="BX159"/>
      <c r="BY159"/>
      <c r="BZ159"/>
    </row>
    <row r="160" spans="1:78" x14ac:dyDescent="0.25">
      <c r="BQ160"/>
      <c r="BR160"/>
      <c r="BS160"/>
      <c r="BT160"/>
      <c r="BU160"/>
      <c r="BW160"/>
      <c r="BX160"/>
      <c r="BY160"/>
      <c r="BZ160"/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</sheetData>
  <mergeCells count="86">
    <mergeCell ref="R113:S113"/>
    <mergeCell ref="A92:A94"/>
    <mergeCell ref="B92:B94"/>
    <mergeCell ref="C92:S92"/>
    <mergeCell ref="T92:U93"/>
    <mergeCell ref="C93:S93"/>
    <mergeCell ref="A112:A114"/>
    <mergeCell ref="B112:B114"/>
    <mergeCell ref="C112:E113"/>
    <mergeCell ref="F112:S112"/>
    <mergeCell ref="F113:G113"/>
    <mergeCell ref="H113:I113"/>
    <mergeCell ref="J113:K113"/>
    <mergeCell ref="L113:M113"/>
    <mergeCell ref="N113:O113"/>
    <mergeCell ref="P113:Q113"/>
    <mergeCell ref="C84:G84"/>
    <mergeCell ref="G72:G73"/>
    <mergeCell ref="A74:B74"/>
    <mergeCell ref="A75:B75"/>
    <mergeCell ref="A76:B76"/>
    <mergeCell ref="A77:B77"/>
    <mergeCell ref="A78:B78"/>
    <mergeCell ref="A71:B73"/>
    <mergeCell ref="C71:G71"/>
    <mergeCell ref="A79:B79"/>
    <mergeCell ref="A80:B80"/>
    <mergeCell ref="A81:B81"/>
    <mergeCell ref="A84:A85"/>
    <mergeCell ref="B84:B85"/>
    <mergeCell ref="T62:T63"/>
    <mergeCell ref="U62:U63"/>
    <mergeCell ref="A64:B64"/>
    <mergeCell ref="A65:B65"/>
    <mergeCell ref="A66:A69"/>
    <mergeCell ref="Q62:Q63"/>
    <mergeCell ref="R62:R63"/>
    <mergeCell ref="S62:S63"/>
    <mergeCell ref="H71:I72"/>
    <mergeCell ref="C72:C73"/>
    <mergeCell ref="D72:F72"/>
    <mergeCell ref="A59:B59"/>
    <mergeCell ref="A62:B63"/>
    <mergeCell ref="C62:P62"/>
    <mergeCell ref="A58:B58"/>
    <mergeCell ref="A38:A40"/>
    <mergeCell ref="A41:B41"/>
    <mergeCell ref="A42:A46"/>
    <mergeCell ref="A47:B47"/>
    <mergeCell ref="A49:B49"/>
    <mergeCell ref="A50:B50"/>
    <mergeCell ref="A51:B51"/>
    <mergeCell ref="A52:B52"/>
    <mergeCell ref="A53:B53"/>
    <mergeCell ref="A54:A56"/>
    <mergeCell ref="A57:B57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N36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13:B13"/>
    <mergeCell ref="A6:P6"/>
    <mergeCell ref="A9:B9"/>
    <mergeCell ref="A10:B10"/>
    <mergeCell ref="A11:B11"/>
    <mergeCell ref="A12:B12"/>
  </mergeCells>
  <dataValidations count="5">
    <dataValidation type="whole" allowBlank="1" showInputMessage="1" showErrorMessage="1" sqref="D10:S35" xr:uid="{878BF2C7-FF7B-4C3B-A96D-B871F9F8588C}">
      <formula1>0</formula1>
      <formula2>9.99999999999999E+34</formula2>
    </dataValidation>
    <dataValidation type="whole" allowBlank="1" showInputMessage="1" showErrorMessage="1" sqref="C42:N46" xr:uid="{052B1D5E-8A58-4649-BF1E-A5F466878C43}">
      <formula1>0</formula1>
      <formula2>9.99999999999999E+30</formula2>
    </dataValidation>
    <dataValidation type="whole" allowBlank="1" showInputMessage="1" showErrorMessage="1" sqref="D50:M58" xr:uid="{C480C4C2-2344-42B9-85D5-F5E159DF262B}">
      <formula1>0</formula1>
      <formula2>9.99999999999999E+36</formula2>
    </dataValidation>
    <dataValidation type="whole" operator="greaterThanOrEqual" allowBlank="1" showInputMessage="1" showErrorMessage="1" sqref="D74:I81 C86:G87 B90:C90 C95:U109 F115:S118 C64:C69 C47:N47 C38:N41 E64:U69 B115:B119 C119" xr:uid="{3E8DF68D-F645-4EF4-B6D1-A1202E1E62FE}">
      <formula1>0</formula1>
    </dataValidation>
    <dataValidation type="whole" operator="equal" allowBlank="1" showInputMessage="1" showErrorMessage="1" sqref="D119:S119" xr:uid="{30708077-B14C-4631-974A-6EA16B338F7D}">
      <formula1>0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H35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0.42578125" customWidth="1"/>
    <col min="2" max="2" width="32.7109375" customWidth="1"/>
    <col min="3" max="3" width="18.28515625" customWidth="1"/>
    <col min="4" max="9" width="16" customWidth="1"/>
    <col min="10" max="10" width="16.7109375" customWidth="1"/>
    <col min="11" max="11" width="15.28515625" customWidth="1"/>
    <col min="12" max="12" width="14.5703125" customWidth="1"/>
    <col min="13" max="13" width="15.140625" customWidth="1"/>
    <col min="14" max="19" width="14.7109375" customWidth="1"/>
    <col min="67" max="68" width="11.42578125" hidden="1" customWidth="1"/>
    <col min="69" max="73" width="10.7109375" style="250" hidden="1" customWidth="1"/>
    <col min="74" max="74" width="10.7109375" hidden="1" customWidth="1"/>
    <col min="75" max="78" width="10.7109375" style="251" hidden="1" customWidth="1"/>
    <col min="79" max="85" width="10.7109375" hidden="1" customWidth="1"/>
    <col min="86" max="86" width="11.42578125" hidden="1" customWidth="1"/>
    <col min="87" max="95" width="0" hidden="1" customWidth="1"/>
  </cols>
  <sheetData>
    <row r="1" spans="1:85" x14ac:dyDescent="0.25">
      <c r="A1" s="1" t="s">
        <v>0</v>
      </c>
      <c r="BQ1"/>
      <c r="BR1"/>
      <c r="BS1"/>
      <c r="BT1"/>
      <c r="BU1"/>
      <c r="BW1"/>
      <c r="BX1"/>
      <c r="BY1"/>
      <c r="BZ1"/>
    </row>
    <row r="2" spans="1:85" x14ac:dyDescent="0.25">
      <c r="A2" s="1" t="str">
        <f>CONCATENATE("COMUNA: ",[11]NOMBRE!B2, " (",[11]NOMBRE!C2,[11]NOMBRE!D2,[11]NOMBRE!E2,[11]NOMBRE!F2,[11]NOMBRE!G2,")")</f>
        <v>COMUNA: LINARES (07401)</v>
      </c>
      <c r="BQ2"/>
      <c r="BR2"/>
      <c r="BS2"/>
      <c r="BT2"/>
      <c r="BU2"/>
      <c r="BW2"/>
      <c r="BX2"/>
      <c r="BY2"/>
      <c r="BZ2"/>
    </row>
    <row r="3" spans="1:85" x14ac:dyDescent="0.25">
      <c r="A3" s="1" t="str">
        <f>CONCATENATE("ESTABLECIMIENTO/ESTRATEGIA: ", [11]NOMBRE!B3, " (",[11]NOMBRE!C3,[11]NOMBRE!D3,[11]NOMBRE!E3,[11]NOMBRE!F3,[11]NOMBRE!G3,[11]NOMBRE!H3,")")</f>
        <v>ESTABLECIMIENTO/ESTRATEGIA: HOSPITAL PRESIDENTE CARLOS IBAÑEZ DEL CAMPO (116108)</v>
      </c>
      <c r="BQ3"/>
      <c r="BR3"/>
      <c r="BS3"/>
      <c r="BT3"/>
      <c r="BU3"/>
      <c r="BW3"/>
      <c r="BX3"/>
      <c r="BY3"/>
      <c r="BZ3"/>
    </row>
    <row r="4" spans="1:85" x14ac:dyDescent="0.25">
      <c r="A4" s="1" t="str">
        <f>CONCATENATE("MES: ",[11]NOMBRE!B6, " (",[11]NOMBRE!C6,[11]NOMBRE!D6,")")</f>
        <v>MES: OCTUBRE (10)</v>
      </c>
      <c r="BQ4"/>
      <c r="BR4"/>
      <c r="BS4"/>
      <c r="BT4"/>
      <c r="BU4"/>
      <c r="BW4"/>
      <c r="BX4"/>
      <c r="BY4"/>
      <c r="BZ4"/>
    </row>
    <row r="5" spans="1:85" x14ac:dyDescent="0.25">
      <c r="A5" s="1" t="str">
        <f>CONCATENATE("AÑO: ",[11]NOMBRE!B7)</f>
        <v>AÑO: 2025</v>
      </c>
      <c r="BQ5"/>
      <c r="BR5"/>
      <c r="BS5"/>
      <c r="BT5"/>
      <c r="BU5"/>
      <c r="BW5"/>
      <c r="BX5"/>
      <c r="BY5"/>
      <c r="BZ5"/>
    </row>
    <row r="6" spans="1:85" ht="18" customHeight="1" x14ac:dyDescent="0.25">
      <c r="A6" s="262" t="s">
        <v>1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BQ6"/>
      <c r="BR6"/>
      <c r="BS6"/>
      <c r="BT6"/>
      <c r="BU6"/>
      <c r="BW6"/>
      <c r="BX6"/>
      <c r="BY6"/>
      <c r="BZ6"/>
    </row>
    <row r="7" spans="1:85" x14ac:dyDescent="0.25">
      <c r="S7" s="2"/>
      <c r="T7" s="2"/>
      <c r="BQ7"/>
      <c r="BR7"/>
      <c r="BS7"/>
      <c r="BT7"/>
      <c r="BU7"/>
      <c r="BW7"/>
      <c r="BX7"/>
      <c r="BY7"/>
      <c r="BZ7"/>
    </row>
    <row r="8" spans="1:85" s="5" customFormat="1" ht="18" customHeight="1" x14ac:dyDescent="0.15">
      <c r="A8" s="3" t="s">
        <v>2</v>
      </c>
      <c r="B8" s="4"/>
      <c r="C8" s="4"/>
      <c r="D8" s="4"/>
      <c r="E8" s="4"/>
      <c r="F8" s="4"/>
      <c r="G8" s="3"/>
      <c r="H8" s="4"/>
      <c r="I8" s="4"/>
      <c r="J8" s="4"/>
      <c r="K8" s="4"/>
      <c r="L8" s="4"/>
      <c r="M8" s="4"/>
      <c r="N8" s="4"/>
      <c r="O8" s="4"/>
      <c r="P8" s="4"/>
      <c r="S8" s="2"/>
      <c r="T8" s="2"/>
    </row>
    <row r="9" spans="1:85" s="15" customFormat="1" ht="47.25" customHeight="1" x14ac:dyDescent="0.15">
      <c r="A9" s="263" t="s">
        <v>3</v>
      </c>
      <c r="B9" s="264"/>
      <c r="C9" s="6" t="s">
        <v>4</v>
      </c>
      <c r="D9" s="7" t="s">
        <v>5</v>
      </c>
      <c r="E9" s="8" t="s">
        <v>6</v>
      </c>
      <c r="F9" s="8" t="s">
        <v>7</v>
      </c>
      <c r="G9" s="9" t="s">
        <v>8</v>
      </c>
      <c r="H9" s="10" t="s">
        <v>9</v>
      </c>
      <c r="I9" s="10" t="s">
        <v>10</v>
      </c>
      <c r="J9" s="11" t="s">
        <v>11</v>
      </c>
      <c r="K9" s="9" t="s">
        <v>12</v>
      </c>
      <c r="L9" s="12" t="s">
        <v>13</v>
      </c>
      <c r="M9" s="13" t="s">
        <v>14</v>
      </c>
      <c r="N9" s="8" t="s">
        <v>15</v>
      </c>
      <c r="O9" s="8" t="s">
        <v>16</v>
      </c>
      <c r="P9" s="8" t="s">
        <v>17</v>
      </c>
      <c r="Q9" s="8" t="s">
        <v>18</v>
      </c>
      <c r="R9" s="8" t="s">
        <v>19</v>
      </c>
      <c r="S9" s="14" t="s">
        <v>20</v>
      </c>
      <c r="T9" s="2"/>
      <c r="U9" s="2"/>
    </row>
    <row r="10" spans="1:85" s="15" customFormat="1" ht="15" customHeight="1" x14ac:dyDescent="0.15">
      <c r="A10" s="265" t="s">
        <v>21</v>
      </c>
      <c r="B10" s="266"/>
      <c r="C10" s="16">
        <f>SUM(D10:G10)</f>
        <v>0</v>
      </c>
      <c r="D10" s="17"/>
      <c r="E10" s="17"/>
      <c r="F10" s="17"/>
      <c r="G10" s="17"/>
      <c r="H10" s="18"/>
      <c r="I10" s="18"/>
      <c r="J10" s="17"/>
      <c r="K10" s="17"/>
      <c r="L10" s="17"/>
      <c r="M10" s="19"/>
      <c r="N10" s="20"/>
      <c r="O10" s="20"/>
      <c r="P10" s="20"/>
      <c r="Q10" s="21"/>
      <c r="R10" s="20"/>
      <c r="S10" s="22"/>
      <c r="T10" s="15" t="str">
        <f>BQ10&amp;BS10&amp;BT10&amp;BU10&amp;BW10&amp;BX10</f>
        <v/>
      </c>
      <c r="BQ10" s="23" t="str">
        <f>IF((J10+K10+L10)&lt;&gt;C10," * La suma del N° de Primera visita + Segunda visita + Tercera o más visitas de seguimiento debe ser igual al Total.","")</f>
        <v/>
      </c>
      <c r="BR10" s="24"/>
      <c r="BS10" s="23" t="str">
        <f>IF(AND(C10&gt;0,N10="")," * No olvide digitar la variable Pueblos Originarios. Digite Cero si no tiene..",IF(N10&gt;C10," * La variable Pueblos Originarios no puede ser mayor al Total.",""))</f>
        <v/>
      </c>
      <c r="BT10" s="23" t="str">
        <f>IF(AND(C10&gt;0,O10="")," * No olvide digitar la variable Migrantes. Digite Cero si no tiene.",IF(O10&gt;C10," * La variable Migrantes no puede ser mayor al Total.",""))</f>
        <v/>
      </c>
      <c r="BU10" s="23" t="str">
        <f>IF(AND($C10&gt;0,P10="")," * No olvide digitar la variable Espacio Amigable/Adolescente. Digite Cero si no tiene.",IF(P10&gt;$C10," * La variable Espacio Amigable/Adolescente no puede ser mayor al Total.",""))</f>
        <v/>
      </c>
      <c r="BV10" s="24"/>
      <c r="BW10" s="23" t="str">
        <f>IF(AND($C10&gt;0,R10="")," * No olvide digitar la variable Niños, Niñas, Adolescentes y Jóvenes SENAME. Digite Cero si no tiene.",IF(R10&gt;$C10," * La variable Niños, Niñas, Adolescentes y Jóvenes SENAME no puede ser mayor al Total.",""))</f>
        <v/>
      </c>
      <c r="BX10" s="23" t="str">
        <f>IF(AND($C10&gt;0,S10="")," * No olvide digitar la variable Niños, niñas, Adolescentes y Jóvenes Mejor Niñez. Digite Cero si no tiene.",IF(S10&gt;$C10," * La variable Niños, niñas, Adolescentes y Jóvenes Mejor Niñez no puede ser mayor al Total.",""))</f>
        <v/>
      </c>
      <c r="BZ10" s="25">
        <f t="shared" ref="BZ10:BZ35" si="0">IF((J10+K10+L10)&lt;&gt;C10,1,0)</f>
        <v>0</v>
      </c>
      <c r="CA10" s="26"/>
      <c r="CB10" s="25">
        <f>IF(AND(C10&gt;0,N10=""),1,IF(N10&gt;C10,1,0))</f>
        <v>0</v>
      </c>
      <c r="CC10" s="25">
        <f>IF(AND(C10&gt;0,O10=""),1,IF(O10&gt;C10,1,0))</f>
        <v>0</v>
      </c>
      <c r="CD10" s="25">
        <f>IF(AND($C10&gt;0,P10=""),1,IF(P10&gt;$C10,1,0))</f>
        <v>0</v>
      </c>
      <c r="CE10" s="26"/>
      <c r="CF10" s="25">
        <f>IF(AND($C10&gt;0,R10=""),1,IF(R10&gt;$C10,1,0))</f>
        <v>0</v>
      </c>
      <c r="CG10" s="25">
        <f>IF(AND($C10&gt;0,S10=""),1,IF(S10&gt;$C10,1,0))</f>
        <v>0</v>
      </c>
    </row>
    <row r="11" spans="1:85" s="15" customFormat="1" ht="15" customHeight="1" x14ac:dyDescent="0.15">
      <c r="A11" s="260" t="s">
        <v>22</v>
      </c>
      <c r="B11" s="261"/>
      <c r="C11" s="16">
        <f>SUM(D11:G11)</f>
        <v>0</v>
      </c>
      <c r="D11" s="17"/>
      <c r="E11" s="17"/>
      <c r="F11" s="17"/>
      <c r="G11" s="17"/>
      <c r="H11" s="18"/>
      <c r="I11" s="18"/>
      <c r="J11" s="17"/>
      <c r="K11" s="17"/>
      <c r="L11" s="17"/>
      <c r="M11" s="27"/>
      <c r="N11" s="20"/>
      <c r="O11" s="20"/>
      <c r="P11" s="20"/>
      <c r="Q11" s="28"/>
      <c r="R11" s="20"/>
      <c r="S11" s="22"/>
      <c r="T11" s="15" t="str">
        <f t="shared" ref="T11:T22" si="1">BQ11&amp;BS11&amp;BT11&amp;BU11&amp;BW11&amp;BX11</f>
        <v/>
      </c>
      <c r="BQ11" s="23" t="str">
        <f t="shared" ref="BQ11:BQ35" si="2">IF((J11+K11+L11)&lt;&gt;C11," * La suma del N° de Primera visita + Segunda visita + Tercera o más visitas de seguimiento debe coincidir con el Total.","")</f>
        <v/>
      </c>
      <c r="BR11" s="24"/>
      <c r="BS11" s="23" t="str">
        <f t="shared" ref="BS11:BS35" si="3">IF(AND(C11&gt;0,N11="")," * No olvide digitar la variable Pueblos Originarios. Digite Cero si no tiene..",IF(N11&gt;C11," * La variable Pueblos Originarios no puede ser mayor al Total.",""))</f>
        <v/>
      </c>
      <c r="BT11" s="23" t="str">
        <f t="shared" ref="BT11:BT35" si="4">IF(AND(C11&gt;0,O11="")," * No olvide digitar la variable Migrantes. Digite Cero si no tiene.",IF(O11&gt;C11," * La variable Migrantes no puede ser mayor al Total.",""))</f>
        <v/>
      </c>
      <c r="BU11" s="23" t="str">
        <f t="shared" ref="BU11:BU35" si="5">IF(AND($C11&gt;0,P11="")," * No olvide digitar la variable Espacio Amigable/Adolescente. Digite Cero si no tiene.",IF(P11&gt;$C11," * La variable Espacio Amigable/Adolescente no puede ser mayor al Total.",""))</f>
        <v/>
      </c>
      <c r="BV11" s="24"/>
      <c r="BW11" s="23" t="str">
        <f t="shared" ref="BW11:BW35" si="6">IF(AND($C11&gt;0,R11="")," * No olvide digitar la variable Niños, Niñas, Adolescentes y Jóvenes SENAME. Digite Cero si no tiene.",IF(R11&gt;$C11," * La variable Niños, Niñas, Adolescentes y Jóvenes SENAME no puede ser mayor al Total.",""))</f>
        <v/>
      </c>
      <c r="BX11" s="23" t="str">
        <f t="shared" ref="BX11:BX35" si="7">IF(AND($C11&gt;0,S11="")," * No olvide digitar la variable Niños, niñas, Adolescentes y Jóvenes Mejor Niñez. Digite Cero si no tiene.",IF(S11&gt;$C11," * La variable Niños, niñas, Adolescentes y Jóvenes Mejor Niñez no puede ser mayor al Total.",""))</f>
        <v/>
      </c>
      <c r="BZ11" s="25">
        <f t="shared" si="0"/>
        <v>0</v>
      </c>
      <c r="CA11" s="26"/>
      <c r="CB11" s="25">
        <f t="shared" ref="CB11:CB35" si="8">IF(AND(C11&gt;0,N11=""),1,IF(N11&gt;C11,1,0))</f>
        <v>0</v>
      </c>
      <c r="CC11" s="25">
        <f t="shared" ref="CC11:CC35" si="9">IF(AND(C11&gt;0,O11=""),1,IF(O11&gt;C11,1,0))</f>
        <v>0</v>
      </c>
      <c r="CD11" s="25">
        <f t="shared" ref="CD11:CE35" si="10">IF(AND($C11&gt;0,P11=""),1,IF(P11&gt;$C11,1,0))</f>
        <v>0</v>
      </c>
      <c r="CE11" s="26"/>
      <c r="CF11" s="25">
        <f t="shared" ref="CF11:CG35" si="11">IF(AND($C11&gt;0,R11=""),1,IF(R11&gt;$C11,1,0))</f>
        <v>0</v>
      </c>
      <c r="CG11" s="25">
        <f t="shared" si="11"/>
        <v>0</v>
      </c>
    </row>
    <row r="12" spans="1:85" s="15" customFormat="1" ht="15" customHeight="1" x14ac:dyDescent="0.15">
      <c r="A12" s="260" t="s">
        <v>23</v>
      </c>
      <c r="B12" s="261"/>
      <c r="C12" s="16">
        <f t="shared" ref="C12:C30" si="12">SUM(D12:G12)</f>
        <v>0</v>
      </c>
      <c r="D12" s="17"/>
      <c r="E12" s="17"/>
      <c r="F12" s="17"/>
      <c r="G12" s="17"/>
      <c r="H12" s="18"/>
      <c r="I12" s="18"/>
      <c r="J12" s="17"/>
      <c r="K12" s="17"/>
      <c r="L12" s="17"/>
      <c r="M12" s="27"/>
      <c r="N12" s="20"/>
      <c r="O12" s="20"/>
      <c r="P12" s="20"/>
      <c r="Q12" s="28"/>
      <c r="R12" s="20"/>
      <c r="S12" s="22"/>
      <c r="T12" s="15" t="str">
        <f t="shared" si="1"/>
        <v/>
      </c>
      <c r="BQ12" s="23" t="str">
        <f t="shared" si="2"/>
        <v/>
      </c>
      <c r="BR12" s="24"/>
      <c r="BS12" s="23" t="str">
        <f t="shared" si="3"/>
        <v/>
      </c>
      <c r="BT12" s="23" t="str">
        <f t="shared" si="4"/>
        <v/>
      </c>
      <c r="BU12" s="23" t="str">
        <f t="shared" si="5"/>
        <v/>
      </c>
      <c r="BV12" s="24"/>
      <c r="BW12" s="23" t="str">
        <f t="shared" si="6"/>
        <v/>
      </c>
      <c r="BX12" s="23" t="str">
        <f t="shared" si="7"/>
        <v/>
      </c>
      <c r="BZ12" s="25">
        <f t="shared" si="0"/>
        <v>0</v>
      </c>
      <c r="CA12" s="26"/>
      <c r="CB12" s="25">
        <f t="shared" si="8"/>
        <v>0</v>
      </c>
      <c r="CC12" s="25">
        <f t="shared" si="9"/>
        <v>0</v>
      </c>
      <c r="CD12" s="25">
        <f t="shared" si="10"/>
        <v>0</v>
      </c>
      <c r="CE12" s="26"/>
      <c r="CF12" s="25">
        <f t="shared" si="11"/>
        <v>0</v>
      </c>
      <c r="CG12" s="25">
        <f t="shared" si="11"/>
        <v>0</v>
      </c>
    </row>
    <row r="13" spans="1:85" s="15" customFormat="1" ht="15" customHeight="1" x14ac:dyDescent="0.15">
      <c r="A13" s="260" t="s">
        <v>24</v>
      </c>
      <c r="B13" s="261"/>
      <c r="C13" s="16">
        <f>SUM(D13:G13)</f>
        <v>0</v>
      </c>
      <c r="D13" s="17"/>
      <c r="E13" s="17"/>
      <c r="F13" s="17"/>
      <c r="G13" s="17"/>
      <c r="H13" s="18"/>
      <c r="I13" s="18"/>
      <c r="J13" s="17"/>
      <c r="K13" s="17"/>
      <c r="L13" s="17"/>
      <c r="M13" s="27"/>
      <c r="N13" s="20"/>
      <c r="O13" s="20"/>
      <c r="P13" s="20"/>
      <c r="Q13" s="28"/>
      <c r="R13" s="20"/>
      <c r="S13" s="22"/>
      <c r="T13" s="15" t="str">
        <f t="shared" si="1"/>
        <v/>
      </c>
      <c r="BQ13" s="23" t="str">
        <f t="shared" si="2"/>
        <v/>
      </c>
      <c r="BR13" s="24"/>
      <c r="BS13" s="23" t="str">
        <f t="shared" si="3"/>
        <v/>
      </c>
      <c r="BT13" s="23" t="str">
        <f t="shared" si="4"/>
        <v/>
      </c>
      <c r="BU13" s="23" t="str">
        <f t="shared" si="5"/>
        <v/>
      </c>
      <c r="BV13" s="24"/>
      <c r="BW13" s="23" t="str">
        <f t="shared" si="6"/>
        <v/>
      </c>
      <c r="BX13" s="23" t="str">
        <f t="shared" si="7"/>
        <v/>
      </c>
      <c r="BZ13" s="25">
        <f t="shared" si="0"/>
        <v>0</v>
      </c>
      <c r="CA13" s="26"/>
      <c r="CB13" s="25">
        <f t="shared" si="8"/>
        <v>0</v>
      </c>
      <c r="CC13" s="25">
        <f t="shared" si="9"/>
        <v>0</v>
      </c>
      <c r="CD13" s="25">
        <f t="shared" si="10"/>
        <v>0</v>
      </c>
      <c r="CE13" s="26"/>
      <c r="CF13" s="25">
        <f t="shared" si="11"/>
        <v>0</v>
      </c>
      <c r="CG13" s="25">
        <f t="shared" si="11"/>
        <v>0</v>
      </c>
    </row>
    <row r="14" spans="1:85" s="15" customFormat="1" ht="15" customHeight="1" x14ac:dyDescent="0.15">
      <c r="A14" s="260" t="s">
        <v>25</v>
      </c>
      <c r="B14" s="261"/>
      <c r="C14" s="16">
        <f t="shared" si="12"/>
        <v>0</v>
      </c>
      <c r="D14" s="17"/>
      <c r="E14" s="17"/>
      <c r="F14" s="17"/>
      <c r="G14" s="17"/>
      <c r="H14" s="18"/>
      <c r="I14" s="18"/>
      <c r="J14" s="17"/>
      <c r="K14" s="17"/>
      <c r="L14" s="17"/>
      <c r="M14" s="27"/>
      <c r="N14" s="20"/>
      <c r="O14" s="20"/>
      <c r="P14" s="20"/>
      <c r="Q14" s="28"/>
      <c r="R14" s="20"/>
      <c r="S14" s="22"/>
      <c r="T14" s="15" t="str">
        <f t="shared" si="1"/>
        <v/>
      </c>
      <c r="BQ14" s="23" t="str">
        <f t="shared" si="2"/>
        <v/>
      </c>
      <c r="BR14" s="24"/>
      <c r="BS14" s="23" t="str">
        <f t="shared" si="3"/>
        <v/>
      </c>
      <c r="BT14" s="23" t="str">
        <f t="shared" si="4"/>
        <v/>
      </c>
      <c r="BU14" s="23" t="str">
        <f t="shared" si="5"/>
        <v/>
      </c>
      <c r="BV14" s="24"/>
      <c r="BW14" s="23" t="str">
        <f t="shared" si="6"/>
        <v/>
      </c>
      <c r="BX14" s="23" t="str">
        <f t="shared" si="7"/>
        <v/>
      </c>
      <c r="BZ14" s="25">
        <f t="shared" si="0"/>
        <v>0</v>
      </c>
      <c r="CA14" s="26"/>
      <c r="CB14" s="25">
        <f t="shared" si="8"/>
        <v>0</v>
      </c>
      <c r="CC14" s="25">
        <f t="shared" si="9"/>
        <v>0</v>
      </c>
      <c r="CD14" s="25">
        <f t="shared" si="10"/>
        <v>0</v>
      </c>
      <c r="CE14" s="26"/>
      <c r="CF14" s="25">
        <f t="shared" si="11"/>
        <v>0</v>
      </c>
      <c r="CG14" s="25">
        <f t="shared" si="11"/>
        <v>0</v>
      </c>
    </row>
    <row r="15" spans="1:85" s="15" customFormat="1" ht="15" customHeight="1" x14ac:dyDescent="0.15">
      <c r="A15" s="260" t="s">
        <v>26</v>
      </c>
      <c r="B15" s="261"/>
      <c r="C15" s="16">
        <f t="shared" si="12"/>
        <v>0</v>
      </c>
      <c r="D15" s="17"/>
      <c r="E15" s="17"/>
      <c r="F15" s="17"/>
      <c r="G15" s="17"/>
      <c r="H15" s="18"/>
      <c r="I15" s="18"/>
      <c r="J15" s="17"/>
      <c r="K15" s="17"/>
      <c r="L15" s="17"/>
      <c r="M15" s="27"/>
      <c r="N15" s="20"/>
      <c r="O15" s="20"/>
      <c r="P15" s="20"/>
      <c r="Q15" s="28"/>
      <c r="R15" s="20"/>
      <c r="S15" s="22"/>
      <c r="T15" s="15" t="str">
        <f t="shared" si="1"/>
        <v/>
      </c>
      <c r="BQ15" s="23" t="str">
        <f t="shared" si="2"/>
        <v/>
      </c>
      <c r="BR15" s="24"/>
      <c r="BS15" s="23" t="str">
        <f t="shared" si="3"/>
        <v/>
      </c>
      <c r="BT15" s="23" t="str">
        <f t="shared" si="4"/>
        <v/>
      </c>
      <c r="BU15" s="23" t="str">
        <f t="shared" si="5"/>
        <v/>
      </c>
      <c r="BV15" s="24"/>
      <c r="BW15" s="23" t="str">
        <f t="shared" si="6"/>
        <v/>
      </c>
      <c r="BX15" s="23" t="str">
        <f t="shared" si="7"/>
        <v/>
      </c>
      <c r="BZ15" s="25">
        <f t="shared" si="0"/>
        <v>0</v>
      </c>
      <c r="CA15" s="26"/>
      <c r="CB15" s="25">
        <f t="shared" si="8"/>
        <v>0</v>
      </c>
      <c r="CC15" s="25">
        <f t="shared" si="9"/>
        <v>0</v>
      </c>
      <c r="CD15" s="25">
        <f t="shared" si="10"/>
        <v>0</v>
      </c>
      <c r="CE15" s="26"/>
      <c r="CF15" s="25">
        <f t="shared" si="11"/>
        <v>0</v>
      </c>
      <c r="CG15" s="25">
        <f t="shared" si="11"/>
        <v>0</v>
      </c>
    </row>
    <row r="16" spans="1:85" s="15" customFormat="1" ht="15" customHeight="1" x14ac:dyDescent="0.15">
      <c r="A16" s="260" t="s">
        <v>27</v>
      </c>
      <c r="B16" s="261"/>
      <c r="C16" s="16">
        <f t="shared" si="12"/>
        <v>0</v>
      </c>
      <c r="D16" s="17"/>
      <c r="E16" s="17"/>
      <c r="F16" s="17"/>
      <c r="G16" s="17"/>
      <c r="H16" s="18"/>
      <c r="I16" s="18"/>
      <c r="J16" s="17"/>
      <c r="K16" s="17"/>
      <c r="L16" s="17"/>
      <c r="M16" s="27"/>
      <c r="N16" s="20"/>
      <c r="O16" s="20"/>
      <c r="P16" s="20"/>
      <c r="Q16" s="28"/>
      <c r="R16" s="20"/>
      <c r="S16" s="22"/>
      <c r="T16" s="15" t="str">
        <f t="shared" si="1"/>
        <v/>
      </c>
      <c r="BQ16" s="23" t="str">
        <f t="shared" si="2"/>
        <v/>
      </c>
      <c r="BR16" s="24"/>
      <c r="BS16" s="23" t="str">
        <f t="shared" si="3"/>
        <v/>
      </c>
      <c r="BT16" s="23" t="str">
        <f t="shared" si="4"/>
        <v/>
      </c>
      <c r="BU16" s="23" t="str">
        <f t="shared" si="5"/>
        <v/>
      </c>
      <c r="BV16" s="24"/>
      <c r="BW16" s="23" t="str">
        <f t="shared" si="6"/>
        <v/>
      </c>
      <c r="BX16" s="23" t="str">
        <f t="shared" si="7"/>
        <v/>
      </c>
      <c r="BZ16" s="25">
        <f t="shared" si="0"/>
        <v>0</v>
      </c>
      <c r="CA16" s="26"/>
      <c r="CB16" s="25">
        <f t="shared" si="8"/>
        <v>0</v>
      </c>
      <c r="CC16" s="25">
        <f t="shared" si="9"/>
        <v>0</v>
      </c>
      <c r="CD16" s="25">
        <f t="shared" si="10"/>
        <v>0</v>
      </c>
      <c r="CE16" s="26"/>
      <c r="CF16" s="25">
        <f t="shared" si="11"/>
        <v>0</v>
      </c>
      <c r="CG16" s="25">
        <f t="shared" si="11"/>
        <v>0</v>
      </c>
    </row>
    <row r="17" spans="1:85" s="15" customFormat="1" ht="15" customHeight="1" x14ac:dyDescent="0.15">
      <c r="A17" s="260" t="s">
        <v>28</v>
      </c>
      <c r="B17" s="261"/>
      <c r="C17" s="16">
        <f t="shared" si="12"/>
        <v>0</v>
      </c>
      <c r="D17" s="17"/>
      <c r="E17" s="17"/>
      <c r="F17" s="17"/>
      <c r="G17" s="17"/>
      <c r="H17" s="18"/>
      <c r="I17" s="18"/>
      <c r="J17" s="17"/>
      <c r="K17" s="17"/>
      <c r="L17" s="17"/>
      <c r="M17" s="27"/>
      <c r="N17" s="20"/>
      <c r="O17" s="20"/>
      <c r="P17" s="20"/>
      <c r="Q17" s="28"/>
      <c r="R17" s="20"/>
      <c r="S17" s="22"/>
      <c r="T17" s="15" t="str">
        <f t="shared" si="1"/>
        <v/>
      </c>
      <c r="BQ17" s="23" t="str">
        <f t="shared" si="2"/>
        <v/>
      </c>
      <c r="BR17" s="24"/>
      <c r="BS17" s="23" t="str">
        <f t="shared" si="3"/>
        <v/>
      </c>
      <c r="BT17" s="23" t="str">
        <f t="shared" si="4"/>
        <v/>
      </c>
      <c r="BU17" s="23" t="str">
        <f t="shared" si="5"/>
        <v/>
      </c>
      <c r="BV17" s="24"/>
      <c r="BW17" s="23" t="str">
        <f t="shared" si="6"/>
        <v/>
      </c>
      <c r="BX17" s="23" t="str">
        <f t="shared" si="7"/>
        <v/>
      </c>
      <c r="BZ17" s="25">
        <f t="shared" si="0"/>
        <v>0</v>
      </c>
      <c r="CA17" s="26"/>
      <c r="CB17" s="25">
        <f t="shared" si="8"/>
        <v>0</v>
      </c>
      <c r="CC17" s="25">
        <f t="shared" si="9"/>
        <v>0</v>
      </c>
      <c r="CD17" s="25">
        <f t="shared" si="10"/>
        <v>0</v>
      </c>
      <c r="CE17" s="26"/>
      <c r="CF17" s="25">
        <f t="shared" si="11"/>
        <v>0</v>
      </c>
      <c r="CG17" s="25">
        <f t="shared" si="11"/>
        <v>0</v>
      </c>
    </row>
    <row r="18" spans="1:85" s="15" customFormat="1" ht="15" customHeight="1" x14ac:dyDescent="0.15">
      <c r="A18" s="260" t="s">
        <v>29</v>
      </c>
      <c r="B18" s="261"/>
      <c r="C18" s="16">
        <f t="shared" si="12"/>
        <v>0</v>
      </c>
      <c r="D18" s="17"/>
      <c r="E18" s="17"/>
      <c r="F18" s="17"/>
      <c r="G18" s="17"/>
      <c r="H18" s="18"/>
      <c r="I18" s="18"/>
      <c r="J18" s="17"/>
      <c r="K18" s="17"/>
      <c r="L18" s="17"/>
      <c r="M18" s="29"/>
      <c r="N18" s="20"/>
      <c r="O18" s="20"/>
      <c r="P18" s="20"/>
      <c r="Q18" s="28"/>
      <c r="R18" s="20"/>
      <c r="S18" s="22"/>
      <c r="T18" s="15" t="str">
        <f>BQ18&amp;BR18&amp;BS18&amp;BT18&amp;BU18&amp;BW18&amp;BX18</f>
        <v/>
      </c>
      <c r="BQ18" s="23" t="str">
        <f t="shared" si="2"/>
        <v/>
      </c>
      <c r="BR18" s="23" t="str">
        <f>IF(AND(C18&gt;0,M18="")," * No olvide digitar la variable Programa de Acompañamiento Psicosocial en APS. Si no tiene digite Cero.",IF(M18&gt;C18," * La variable Programa de Acompañamiento Psicosocial en APS no puede ser mayor al Total.",""))</f>
        <v/>
      </c>
      <c r="BS18" s="23" t="str">
        <f t="shared" si="3"/>
        <v/>
      </c>
      <c r="BT18" s="23" t="str">
        <f t="shared" si="4"/>
        <v/>
      </c>
      <c r="BU18" s="23" t="str">
        <f t="shared" si="5"/>
        <v/>
      </c>
      <c r="BV18" s="24"/>
      <c r="BW18" s="23" t="str">
        <f t="shared" si="6"/>
        <v/>
      </c>
      <c r="BX18" s="23" t="str">
        <f t="shared" si="7"/>
        <v/>
      </c>
      <c r="BZ18" s="25">
        <f t="shared" si="0"/>
        <v>0</v>
      </c>
      <c r="CA18" s="25">
        <f>IF(AND(C18&gt;0,M18=""),1,IF(M18&gt;C18,1,0))</f>
        <v>0</v>
      </c>
      <c r="CB18" s="25">
        <f t="shared" si="8"/>
        <v>0</v>
      </c>
      <c r="CC18" s="25">
        <f t="shared" si="9"/>
        <v>0</v>
      </c>
      <c r="CD18" s="25">
        <f t="shared" si="10"/>
        <v>0</v>
      </c>
      <c r="CE18" s="26"/>
      <c r="CF18" s="25">
        <f t="shared" si="11"/>
        <v>0</v>
      </c>
      <c r="CG18" s="25">
        <f t="shared" si="11"/>
        <v>0</v>
      </c>
    </row>
    <row r="19" spans="1:85" s="15" customFormat="1" ht="15" customHeight="1" x14ac:dyDescent="0.15">
      <c r="A19" s="260" t="s">
        <v>30</v>
      </c>
      <c r="B19" s="261"/>
      <c r="C19" s="16">
        <f t="shared" si="12"/>
        <v>0</v>
      </c>
      <c r="D19" s="17"/>
      <c r="E19" s="17"/>
      <c r="F19" s="17"/>
      <c r="G19" s="17"/>
      <c r="H19" s="18"/>
      <c r="I19" s="18"/>
      <c r="J19" s="17"/>
      <c r="K19" s="17"/>
      <c r="L19" s="17"/>
      <c r="M19" s="29"/>
      <c r="N19" s="20"/>
      <c r="O19" s="20"/>
      <c r="P19" s="20"/>
      <c r="Q19" s="28"/>
      <c r="R19" s="20"/>
      <c r="S19" s="22"/>
      <c r="T19" s="15" t="str">
        <f t="shared" ref="T19:T20" si="13">BQ19&amp;BR19&amp;BS19&amp;BT19&amp;BU19&amp;BW19&amp;BX19</f>
        <v/>
      </c>
      <c r="BQ19" s="23" t="str">
        <f t="shared" si="2"/>
        <v/>
      </c>
      <c r="BR19" s="23" t="str">
        <f>IF(AND(C19&gt;0,M19="")," * No olvide digitar la variable Programa de Acompañamiento Psicosocial en APS. Si no tiene digite Cero.",IF(M19&gt;C19," * La variable Programa de Acompañamiento Psicosocial en APS no puede ser mayor al Total.",""))</f>
        <v/>
      </c>
      <c r="BS19" s="23" t="str">
        <f t="shared" si="3"/>
        <v/>
      </c>
      <c r="BT19" s="23" t="str">
        <f t="shared" si="4"/>
        <v/>
      </c>
      <c r="BU19" s="23" t="str">
        <f t="shared" si="5"/>
        <v/>
      </c>
      <c r="BV19" s="24"/>
      <c r="BW19" s="23" t="str">
        <f t="shared" si="6"/>
        <v/>
      </c>
      <c r="BX19" s="23" t="str">
        <f t="shared" si="7"/>
        <v/>
      </c>
      <c r="BZ19" s="25">
        <f t="shared" si="0"/>
        <v>0</v>
      </c>
      <c r="CA19" s="25">
        <f>IF(AND(C19&gt;0,M19=""),1,IF(M19&gt;C19,1,0))</f>
        <v>0</v>
      </c>
      <c r="CB19" s="25">
        <f t="shared" si="8"/>
        <v>0</v>
      </c>
      <c r="CC19" s="25">
        <f t="shared" si="9"/>
        <v>0</v>
      </c>
      <c r="CD19" s="25">
        <f t="shared" si="10"/>
        <v>0</v>
      </c>
      <c r="CE19" s="26"/>
      <c r="CF19" s="25">
        <f t="shared" si="11"/>
        <v>0</v>
      </c>
      <c r="CG19" s="25">
        <f t="shared" si="11"/>
        <v>0</v>
      </c>
    </row>
    <row r="20" spans="1:85" s="15" customFormat="1" ht="15" customHeight="1" x14ac:dyDescent="0.15">
      <c r="A20" s="260" t="s">
        <v>31</v>
      </c>
      <c r="B20" s="261"/>
      <c r="C20" s="16">
        <f t="shared" si="12"/>
        <v>0</v>
      </c>
      <c r="D20" s="17"/>
      <c r="E20" s="17"/>
      <c r="F20" s="17"/>
      <c r="G20" s="17"/>
      <c r="H20" s="18"/>
      <c r="I20" s="18"/>
      <c r="J20" s="17"/>
      <c r="K20" s="17"/>
      <c r="L20" s="17"/>
      <c r="M20" s="29"/>
      <c r="N20" s="20"/>
      <c r="O20" s="20"/>
      <c r="P20" s="20"/>
      <c r="Q20" s="28"/>
      <c r="R20" s="20"/>
      <c r="S20" s="22"/>
      <c r="T20" s="15" t="str">
        <f t="shared" si="13"/>
        <v/>
      </c>
      <c r="BQ20" s="23" t="str">
        <f t="shared" si="2"/>
        <v/>
      </c>
      <c r="BR20" s="23" t="str">
        <f>IF(AND(C20&gt;0,M20="")," * No olvide digitar la variable Programa de Acompañamiento Psicosocial en APS. Si no tiene digite Cero.",IF(M20&gt;C20," * La variable Programa de Acompañamiento Psicosocial en APS no puede ser mayor al Total.",""))</f>
        <v/>
      </c>
      <c r="BS20" s="23" t="str">
        <f t="shared" si="3"/>
        <v/>
      </c>
      <c r="BT20" s="23" t="str">
        <f t="shared" si="4"/>
        <v/>
      </c>
      <c r="BU20" s="23" t="str">
        <f t="shared" si="5"/>
        <v/>
      </c>
      <c r="BV20" s="24"/>
      <c r="BW20" s="23" t="str">
        <f t="shared" si="6"/>
        <v/>
      </c>
      <c r="BX20" s="23" t="str">
        <f t="shared" si="7"/>
        <v/>
      </c>
      <c r="BZ20" s="25">
        <f t="shared" si="0"/>
        <v>0</v>
      </c>
      <c r="CA20" s="25">
        <f>IF(AND(C20&gt;0,M20=""),1,IF(M20&gt;C20,1,0))</f>
        <v>0</v>
      </c>
      <c r="CB20" s="25">
        <f t="shared" si="8"/>
        <v>0</v>
      </c>
      <c r="CC20" s="25">
        <f t="shared" si="9"/>
        <v>0</v>
      </c>
      <c r="CD20" s="25">
        <f t="shared" si="10"/>
        <v>0</v>
      </c>
      <c r="CE20" s="26"/>
      <c r="CF20" s="25">
        <f t="shared" si="11"/>
        <v>0</v>
      </c>
      <c r="CG20" s="25">
        <f t="shared" si="11"/>
        <v>0</v>
      </c>
    </row>
    <row r="21" spans="1:85" s="15" customFormat="1" ht="15" customHeight="1" x14ac:dyDescent="0.15">
      <c r="A21" s="260" t="s">
        <v>32</v>
      </c>
      <c r="B21" s="261"/>
      <c r="C21" s="16">
        <f t="shared" si="12"/>
        <v>0</v>
      </c>
      <c r="D21" s="17"/>
      <c r="E21" s="17"/>
      <c r="F21" s="17"/>
      <c r="G21" s="17"/>
      <c r="H21" s="18"/>
      <c r="I21" s="18"/>
      <c r="J21" s="17"/>
      <c r="K21" s="17"/>
      <c r="L21" s="17"/>
      <c r="M21" s="27"/>
      <c r="N21" s="20"/>
      <c r="O21" s="20"/>
      <c r="P21" s="20"/>
      <c r="Q21" s="28"/>
      <c r="R21" s="20"/>
      <c r="S21" s="22"/>
      <c r="T21" s="15" t="str">
        <f t="shared" si="1"/>
        <v/>
      </c>
      <c r="BQ21" s="23" t="str">
        <f t="shared" si="2"/>
        <v/>
      </c>
      <c r="BR21" s="24"/>
      <c r="BS21" s="23" t="str">
        <f t="shared" si="3"/>
        <v/>
      </c>
      <c r="BT21" s="23" t="str">
        <f t="shared" si="4"/>
        <v/>
      </c>
      <c r="BU21" s="23" t="str">
        <f t="shared" si="5"/>
        <v/>
      </c>
      <c r="BV21" s="24"/>
      <c r="BW21" s="23" t="str">
        <f t="shared" si="6"/>
        <v/>
      </c>
      <c r="BX21" s="23" t="str">
        <f t="shared" si="7"/>
        <v/>
      </c>
      <c r="BZ21" s="25">
        <f t="shared" si="0"/>
        <v>0</v>
      </c>
      <c r="CA21" s="26"/>
      <c r="CB21" s="25">
        <f t="shared" si="8"/>
        <v>0</v>
      </c>
      <c r="CC21" s="25">
        <f t="shared" si="9"/>
        <v>0</v>
      </c>
      <c r="CD21" s="25">
        <f t="shared" si="10"/>
        <v>0</v>
      </c>
      <c r="CE21" s="26"/>
      <c r="CF21" s="25">
        <f t="shared" si="11"/>
        <v>0</v>
      </c>
      <c r="CG21" s="25">
        <f t="shared" si="11"/>
        <v>0</v>
      </c>
    </row>
    <row r="22" spans="1:85" s="15" customFormat="1" ht="15" customHeight="1" x14ac:dyDescent="0.15">
      <c r="A22" s="260" t="s">
        <v>33</v>
      </c>
      <c r="B22" s="261"/>
      <c r="C22" s="16">
        <f t="shared" si="12"/>
        <v>0</v>
      </c>
      <c r="D22" s="17"/>
      <c r="E22" s="17"/>
      <c r="F22" s="17"/>
      <c r="G22" s="17"/>
      <c r="H22" s="18"/>
      <c r="I22" s="18"/>
      <c r="J22" s="17"/>
      <c r="K22" s="17"/>
      <c r="L22" s="17"/>
      <c r="M22" s="27"/>
      <c r="N22" s="20"/>
      <c r="O22" s="20"/>
      <c r="P22" s="20"/>
      <c r="Q22" s="28"/>
      <c r="R22" s="20"/>
      <c r="S22" s="22"/>
      <c r="T22" s="15" t="str">
        <f t="shared" si="1"/>
        <v/>
      </c>
      <c r="BQ22" s="23" t="str">
        <f t="shared" si="2"/>
        <v/>
      </c>
      <c r="BR22" s="24"/>
      <c r="BS22" s="23" t="str">
        <f t="shared" si="3"/>
        <v/>
      </c>
      <c r="BT22" s="23" t="str">
        <f t="shared" si="4"/>
        <v/>
      </c>
      <c r="BU22" s="23" t="str">
        <f t="shared" si="5"/>
        <v/>
      </c>
      <c r="BV22" s="24"/>
      <c r="BW22" s="23" t="str">
        <f t="shared" si="6"/>
        <v/>
      </c>
      <c r="BX22" s="23" t="str">
        <f t="shared" si="7"/>
        <v/>
      </c>
      <c r="BZ22" s="25">
        <f t="shared" si="0"/>
        <v>0</v>
      </c>
      <c r="CA22" s="26"/>
      <c r="CB22" s="25">
        <f t="shared" si="8"/>
        <v>0</v>
      </c>
      <c r="CC22" s="25">
        <f t="shared" si="9"/>
        <v>0</v>
      </c>
      <c r="CD22" s="25">
        <f t="shared" si="10"/>
        <v>0</v>
      </c>
      <c r="CE22" s="26"/>
      <c r="CF22" s="25">
        <f t="shared" si="11"/>
        <v>0</v>
      </c>
      <c r="CG22" s="25">
        <f t="shared" si="11"/>
        <v>0</v>
      </c>
    </row>
    <row r="23" spans="1:85" s="15" customFormat="1" ht="15" customHeight="1" x14ac:dyDescent="0.15">
      <c r="A23" s="260" t="s">
        <v>34</v>
      </c>
      <c r="B23" s="261"/>
      <c r="C23" s="16">
        <f>SUM(D23:G23)</f>
        <v>0</v>
      </c>
      <c r="D23" s="17"/>
      <c r="E23" s="17"/>
      <c r="F23" s="17"/>
      <c r="G23" s="17"/>
      <c r="H23" s="18"/>
      <c r="I23" s="18"/>
      <c r="J23" s="17"/>
      <c r="K23" s="17"/>
      <c r="L23" s="17"/>
      <c r="M23" s="29"/>
      <c r="N23" s="20"/>
      <c r="O23" s="20"/>
      <c r="P23" s="20"/>
      <c r="Q23" s="20"/>
      <c r="R23" s="20"/>
      <c r="S23" s="22"/>
      <c r="T23" s="15" t="str">
        <f>BQ23&amp;BR23&amp;BS23&amp;BT23&amp;BU23&amp;BV23&amp;BW23&amp;BX23</f>
        <v/>
      </c>
      <c r="BQ23" s="23" t="str">
        <f t="shared" si="2"/>
        <v/>
      </c>
      <c r="BR23" s="23" t="str">
        <f>IF(AND(C23&gt;0,M23="")," * No olvide digitar la variable Programa de Acompañamiento Psicosocial en APS. Si no tiene digite Cero.",IF(M23&gt;C23," * La variable Programa de Acompañamiento Psicosocial en APS no puede ser mayor al Total.",""))</f>
        <v/>
      </c>
      <c r="BS23" s="23" t="str">
        <f t="shared" si="3"/>
        <v/>
      </c>
      <c r="BT23" s="23" t="str">
        <f t="shared" si="4"/>
        <v/>
      </c>
      <c r="BU23" s="23" t="str">
        <f t="shared" si="5"/>
        <v/>
      </c>
      <c r="BV23" s="23" t="str">
        <f>IF(AND($C23&gt;0,Q23="")," * No olvide digitar la variable Gestante con 3 o más riesgos. Digite Cero si no tiene.",IF(Q23&gt;$C23," * La variable Gestante con 3 o más riesgos no puede ser mayor al Total.",""))</f>
        <v/>
      </c>
      <c r="BW23" s="23" t="str">
        <f t="shared" si="6"/>
        <v/>
      </c>
      <c r="BX23" s="23" t="str">
        <f t="shared" si="7"/>
        <v/>
      </c>
      <c r="BZ23" s="25">
        <f t="shared" si="0"/>
        <v>0</v>
      </c>
      <c r="CA23" s="25">
        <f>IF(AND(C23&gt;0,M23=""),1,IF(M23&gt;C23,1,0))</f>
        <v>0</v>
      </c>
      <c r="CB23" s="25">
        <f t="shared" si="8"/>
        <v>0</v>
      </c>
      <c r="CC23" s="25">
        <f t="shared" si="9"/>
        <v>0</v>
      </c>
      <c r="CD23" s="25">
        <f t="shared" si="10"/>
        <v>0</v>
      </c>
      <c r="CE23" s="25">
        <f>IF(AND($C23&gt;0,Q23=""),1,IF(Q23&gt;$C23,1,0))</f>
        <v>0</v>
      </c>
      <c r="CF23" s="25">
        <f t="shared" si="11"/>
        <v>0</v>
      </c>
      <c r="CG23" s="25">
        <f t="shared" si="11"/>
        <v>0</v>
      </c>
    </row>
    <row r="24" spans="1:85" s="15" customFormat="1" ht="15" customHeight="1" x14ac:dyDescent="0.15">
      <c r="A24" s="260" t="s">
        <v>35</v>
      </c>
      <c r="B24" s="261"/>
      <c r="C24" s="16">
        <f t="shared" si="12"/>
        <v>0</v>
      </c>
      <c r="D24" s="17"/>
      <c r="E24" s="17"/>
      <c r="F24" s="17"/>
      <c r="G24" s="17"/>
      <c r="H24" s="18"/>
      <c r="I24" s="18"/>
      <c r="J24" s="17"/>
      <c r="K24" s="17"/>
      <c r="L24" s="17"/>
      <c r="M24" s="29"/>
      <c r="N24" s="20"/>
      <c r="O24" s="20"/>
      <c r="P24" s="20"/>
      <c r="Q24" s="20"/>
      <c r="R24" s="20"/>
      <c r="S24" s="22"/>
      <c r="T24" s="15" t="str">
        <f t="shared" ref="T24:T25" si="14">BQ24&amp;BR24&amp;BS24&amp;BT24&amp;BU24&amp;BV24&amp;BW24&amp;BX24</f>
        <v/>
      </c>
      <c r="BQ24" s="23" t="str">
        <f t="shared" si="2"/>
        <v/>
      </c>
      <c r="BR24" s="23" t="str">
        <f>IF(AND(C24&gt;0,M24="")," * No olvide digitar la variable Programa de Acompañamiento Psicosocial en APS. Si no tiene digite Cero.",IF(M24&gt;C24," * La variable Programa de Acompañamiento Psicosocial en APS no puede ser mayor al Total.",""))</f>
        <v/>
      </c>
      <c r="BS24" s="23" t="str">
        <f t="shared" si="3"/>
        <v/>
      </c>
      <c r="BT24" s="23" t="str">
        <f t="shared" si="4"/>
        <v/>
      </c>
      <c r="BU24" s="23" t="str">
        <f t="shared" si="5"/>
        <v/>
      </c>
      <c r="BV24" s="23" t="str">
        <f t="shared" ref="BV24:BV25" si="15">IF(AND($C24&gt;0,Q24="")," * No olvide digitar la variable Gestante con 3 o más riesgos. Digite Cero si no tiene.",IF(Q24&gt;$C24," * La variable Gestante con 3 o más riesgos no puede ser mayor al Total.",""))</f>
        <v/>
      </c>
      <c r="BW24" s="23" t="str">
        <f t="shared" si="6"/>
        <v/>
      </c>
      <c r="BX24" s="23" t="str">
        <f t="shared" si="7"/>
        <v/>
      </c>
      <c r="BZ24" s="25">
        <f t="shared" si="0"/>
        <v>0</v>
      </c>
      <c r="CA24" s="25">
        <f>IF(AND(C24&gt;0,M24=""),1,IF(M24&gt;C24,1,0))</f>
        <v>0</v>
      </c>
      <c r="CB24" s="25">
        <f t="shared" si="8"/>
        <v>0</v>
      </c>
      <c r="CC24" s="25">
        <f t="shared" si="9"/>
        <v>0</v>
      </c>
      <c r="CD24" s="25">
        <f t="shared" si="10"/>
        <v>0</v>
      </c>
      <c r="CE24" s="25">
        <f t="shared" si="10"/>
        <v>0</v>
      </c>
      <c r="CF24" s="25">
        <f t="shared" si="11"/>
        <v>0</v>
      </c>
      <c r="CG24" s="25">
        <f t="shared" si="11"/>
        <v>0</v>
      </c>
    </row>
    <row r="25" spans="1:85" s="15" customFormat="1" ht="15" customHeight="1" x14ac:dyDescent="0.15">
      <c r="A25" s="260" t="s">
        <v>36</v>
      </c>
      <c r="B25" s="261"/>
      <c r="C25" s="16">
        <f>SUM(D25:G25)</f>
        <v>0</v>
      </c>
      <c r="D25" s="17"/>
      <c r="E25" s="17"/>
      <c r="F25" s="17"/>
      <c r="G25" s="17"/>
      <c r="H25" s="18"/>
      <c r="I25" s="18"/>
      <c r="J25" s="17"/>
      <c r="K25" s="17"/>
      <c r="L25" s="17"/>
      <c r="M25" s="29"/>
      <c r="N25" s="20"/>
      <c r="O25" s="20"/>
      <c r="P25" s="20"/>
      <c r="Q25" s="20"/>
      <c r="R25" s="20"/>
      <c r="S25" s="22"/>
      <c r="T25" s="15" t="str">
        <f t="shared" si="14"/>
        <v/>
      </c>
      <c r="BQ25" s="23" t="str">
        <f t="shared" si="2"/>
        <v/>
      </c>
      <c r="BR25" s="23" t="str">
        <f>IF(AND(C25&gt;0,M25="")," * No olvide digitar la variable Programa de Acompañamiento Psicosocial en APS. Si no tiene digite Cero.",IF(M25&gt;C25," * La variable Programa de Acompañamiento Psicosocial en APS no puede ser mayor al Total.",""))</f>
        <v/>
      </c>
      <c r="BS25" s="23" t="str">
        <f t="shared" si="3"/>
        <v/>
      </c>
      <c r="BT25" s="23" t="str">
        <f t="shared" si="4"/>
        <v/>
      </c>
      <c r="BU25" s="23" t="str">
        <f t="shared" si="5"/>
        <v/>
      </c>
      <c r="BV25" s="23" t="str">
        <f t="shared" si="15"/>
        <v/>
      </c>
      <c r="BW25" s="23" t="str">
        <f t="shared" si="6"/>
        <v/>
      </c>
      <c r="BX25" s="23" t="str">
        <f t="shared" si="7"/>
        <v/>
      </c>
      <c r="BZ25" s="25">
        <f t="shared" si="0"/>
        <v>0</v>
      </c>
      <c r="CA25" s="25">
        <f>IF(AND(C25&gt;0,M25=""),1,IF(M25&gt;C25,1,0))</f>
        <v>0</v>
      </c>
      <c r="CB25" s="25">
        <f t="shared" si="8"/>
        <v>0</v>
      </c>
      <c r="CC25" s="25">
        <f t="shared" si="9"/>
        <v>0</v>
      </c>
      <c r="CD25" s="25">
        <f t="shared" si="10"/>
        <v>0</v>
      </c>
      <c r="CE25" s="25">
        <f t="shared" si="10"/>
        <v>0</v>
      </c>
      <c r="CF25" s="25">
        <f t="shared" si="11"/>
        <v>0</v>
      </c>
      <c r="CG25" s="25">
        <f t="shared" si="11"/>
        <v>0</v>
      </c>
    </row>
    <row r="26" spans="1:85" s="15" customFormat="1" ht="15" customHeight="1" x14ac:dyDescent="0.15">
      <c r="A26" s="260" t="s">
        <v>37</v>
      </c>
      <c r="B26" s="261"/>
      <c r="C26" s="16">
        <f t="shared" si="12"/>
        <v>0</v>
      </c>
      <c r="D26" s="17"/>
      <c r="E26" s="17"/>
      <c r="F26" s="17"/>
      <c r="G26" s="17"/>
      <c r="H26" s="18"/>
      <c r="I26" s="18"/>
      <c r="J26" s="17"/>
      <c r="K26" s="17"/>
      <c r="L26" s="17"/>
      <c r="M26" s="27"/>
      <c r="N26" s="20"/>
      <c r="O26" s="20"/>
      <c r="P26" s="20"/>
      <c r="Q26" s="30"/>
      <c r="R26" s="20"/>
      <c r="S26" s="22"/>
      <c r="T26" s="15" t="str">
        <f t="shared" ref="T26:T27" si="16">BQ26&amp;BS26&amp;BT26&amp;BU26&amp;BW26&amp;BX26</f>
        <v/>
      </c>
      <c r="BQ26" s="23" t="str">
        <f>IF((J26+K26+L26)&lt;&gt;C26," * La suma del N° de Primera visita + Segunda visita + Tercera o más visitas de seguimiento debe coincidir con el Total.","")</f>
        <v/>
      </c>
      <c r="BR26" s="24"/>
      <c r="BS26" s="23" t="str">
        <f t="shared" si="3"/>
        <v/>
      </c>
      <c r="BT26" s="23" t="str">
        <f t="shared" si="4"/>
        <v/>
      </c>
      <c r="BU26" s="23" t="str">
        <f t="shared" si="5"/>
        <v/>
      </c>
      <c r="BV26" s="24"/>
      <c r="BW26" s="23" t="str">
        <f t="shared" si="6"/>
        <v/>
      </c>
      <c r="BX26" s="23" t="str">
        <f t="shared" si="7"/>
        <v/>
      </c>
      <c r="BZ26" s="25">
        <f t="shared" si="0"/>
        <v>0</v>
      </c>
      <c r="CA26" s="26"/>
      <c r="CB26" s="25">
        <f t="shared" si="8"/>
        <v>0</v>
      </c>
      <c r="CC26" s="25">
        <f t="shared" si="9"/>
        <v>0</v>
      </c>
      <c r="CD26" s="25">
        <f t="shared" si="10"/>
        <v>0</v>
      </c>
      <c r="CE26" s="26"/>
      <c r="CF26" s="25">
        <f t="shared" si="11"/>
        <v>0</v>
      </c>
      <c r="CG26" s="25">
        <f t="shared" si="11"/>
        <v>0</v>
      </c>
    </row>
    <row r="27" spans="1:85" s="15" customFormat="1" ht="15" customHeight="1" x14ac:dyDescent="0.15">
      <c r="A27" s="260" t="s">
        <v>38</v>
      </c>
      <c r="B27" s="261"/>
      <c r="C27" s="16">
        <f t="shared" si="12"/>
        <v>0</v>
      </c>
      <c r="D27" s="17"/>
      <c r="E27" s="17"/>
      <c r="F27" s="17"/>
      <c r="G27" s="17"/>
      <c r="H27" s="18"/>
      <c r="I27" s="18"/>
      <c r="J27" s="17"/>
      <c r="K27" s="17"/>
      <c r="L27" s="17"/>
      <c r="M27" s="27"/>
      <c r="N27" s="20"/>
      <c r="O27" s="20"/>
      <c r="P27" s="20"/>
      <c r="Q27" s="30"/>
      <c r="R27" s="20"/>
      <c r="S27" s="22"/>
      <c r="T27" s="15" t="str">
        <f t="shared" si="16"/>
        <v/>
      </c>
      <c r="BQ27" s="23" t="str">
        <f t="shared" si="2"/>
        <v/>
      </c>
      <c r="BR27" s="24"/>
      <c r="BS27" s="23" t="str">
        <f t="shared" si="3"/>
        <v/>
      </c>
      <c r="BT27" s="23" t="str">
        <f t="shared" si="4"/>
        <v/>
      </c>
      <c r="BU27" s="23" t="str">
        <f t="shared" si="5"/>
        <v/>
      </c>
      <c r="BV27" s="24"/>
      <c r="BW27" s="23" t="str">
        <f t="shared" si="6"/>
        <v/>
      </c>
      <c r="BX27" s="23" t="str">
        <f t="shared" si="7"/>
        <v/>
      </c>
      <c r="BZ27" s="25">
        <f t="shared" si="0"/>
        <v>0</v>
      </c>
      <c r="CA27" s="26"/>
      <c r="CB27" s="25">
        <f t="shared" si="8"/>
        <v>0</v>
      </c>
      <c r="CC27" s="25">
        <f t="shared" si="9"/>
        <v>0</v>
      </c>
      <c r="CD27" s="25">
        <f t="shared" si="10"/>
        <v>0</v>
      </c>
      <c r="CE27" s="26"/>
      <c r="CF27" s="25">
        <f t="shared" si="11"/>
        <v>0</v>
      </c>
      <c r="CG27" s="25">
        <f t="shared" si="11"/>
        <v>0</v>
      </c>
    </row>
    <row r="28" spans="1:85" s="15" customFormat="1" ht="15" customHeight="1" x14ac:dyDescent="0.15">
      <c r="A28" s="260" t="s">
        <v>39</v>
      </c>
      <c r="B28" s="261"/>
      <c r="C28" s="16">
        <f t="shared" si="12"/>
        <v>0</v>
      </c>
      <c r="D28" s="17"/>
      <c r="E28" s="17"/>
      <c r="F28" s="17"/>
      <c r="G28" s="17"/>
      <c r="H28" s="18"/>
      <c r="I28" s="18"/>
      <c r="J28" s="17"/>
      <c r="K28" s="17"/>
      <c r="L28" s="17"/>
      <c r="M28" s="27"/>
      <c r="N28" s="20"/>
      <c r="O28" s="20"/>
      <c r="P28" s="20"/>
      <c r="Q28" s="30"/>
      <c r="R28" s="20"/>
      <c r="S28" s="22"/>
      <c r="T28" s="15" t="str">
        <f>BQ28&amp;BS28&amp;BT28&amp;BU28&amp;BW28&amp;BX28</f>
        <v/>
      </c>
      <c r="BQ28" s="23" t="str">
        <f t="shared" si="2"/>
        <v/>
      </c>
      <c r="BR28" s="24"/>
      <c r="BS28" s="23" t="str">
        <f t="shared" si="3"/>
        <v/>
      </c>
      <c r="BT28" s="23" t="str">
        <f t="shared" si="4"/>
        <v/>
      </c>
      <c r="BU28" s="23" t="str">
        <f t="shared" si="5"/>
        <v/>
      </c>
      <c r="BV28" s="24"/>
      <c r="BW28" s="23" t="str">
        <f t="shared" si="6"/>
        <v/>
      </c>
      <c r="BX28" s="23" t="str">
        <f t="shared" si="7"/>
        <v/>
      </c>
      <c r="BZ28" s="25">
        <f t="shared" si="0"/>
        <v>0</v>
      </c>
      <c r="CA28" s="26"/>
      <c r="CB28" s="25">
        <f t="shared" si="8"/>
        <v>0</v>
      </c>
      <c r="CC28" s="25">
        <f t="shared" si="9"/>
        <v>0</v>
      </c>
      <c r="CD28" s="25">
        <f t="shared" si="10"/>
        <v>0</v>
      </c>
      <c r="CE28" s="26"/>
      <c r="CF28" s="25">
        <f t="shared" si="11"/>
        <v>0</v>
      </c>
      <c r="CG28" s="25">
        <f t="shared" si="11"/>
        <v>0</v>
      </c>
    </row>
    <row r="29" spans="1:85" s="15" customFormat="1" ht="15" customHeight="1" x14ac:dyDescent="0.15">
      <c r="A29" s="260" t="s">
        <v>40</v>
      </c>
      <c r="B29" s="261"/>
      <c r="C29" s="16">
        <f t="shared" si="12"/>
        <v>0</v>
      </c>
      <c r="D29" s="17"/>
      <c r="E29" s="17"/>
      <c r="F29" s="17"/>
      <c r="G29" s="17"/>
      <c r="H29" s="18"/>
      <c r="I29" s="18"/>
      <c r="J29" s="17"/>
      <c r="K29" s="17"/>
      <c r="L29" s="17"/>
      <c r="M29" s="29"/>
      <c r="N29" s="20"/>
      <c r="O29" s="20"/>
      <c r="P29" s="20"/>
      <c r="Q29" s="30"/>
      <c r="R29" s="20"/>
      <c r="S29" s="22"/>
      <c r="T29" s="15" t="str">
        <f>BQ29&amp;BR29&amp;BS29&amp;BT29&amp;BU29&amp;BW29&amp;BX29</f>
        <v/>
      </c>
      <c r="BQ29" s="23" t="str">
        <f t="shared" si="2"/>
        <v/>
      </c>
      <c r="BR29" s="23" t="str">
        <f t="shared" ref="BR29:BR35" si="17">IF(AND(C29&gt;0,M29="")," * No olvide digitar la variable Programa de Acompañamiento Psicosocial en APS. Si no tiene digite Cero.",IF(M29&gt;C29," * La variable Programa de Acompañamiento Psicosocial en APS no puede ser mayor al Total.",""))</f>
        <v/>
      </c>
      <c r="BS29" s="23" t="str">
        <f t="shared" si="3"/>
        <v/>
      </c>
      <c r="BT29" s="23" t="str">
        <f t="shared" si="4"/>
        <v/>
      </c>
      <c r="BU29" s="23" t="str">
        <f t="shared" si="5"/>
        <v/>
      </c>
      <c r="BV29" s="24"/>
      <c r="BW29" s="23" t="str">
        <f t="shared" si="6"/>
        <v/>
      </c>
      <c r="BX29" s="23" t="str">
        <f t="shared" si="7"/>
        <v/>
      </c>
      <c r="BZ29" s="25">
        <f t="shared" si="0"/>
        <v>0</v>
      </c>
      <c r="CA29" s="25">
        <f t="shared" ref="CA29:CA35" si="18">IF(AND(C29&gt;0,M29=""),1,IF(M29&gt;C29,1,0))</f>
        <v>0</v>
      </c>
      <c r="CB29" s="25">
        <f t="shared" si="8"/>
        <v>0</v>
      </c>
      <c r="CC29" s="25">
        <f t="shared" si="9"/>
        <v>0</v>
      </c>
      <c r="CD29" s="25">
        <f t="shared" si="10"/>
        <v>0</v>
      </c>
      <c r="CE29" s="26"/>
      <c r="CF29" s="25">
        <f t="shared" si="11"/>
        <v>0</v>
      </c>
      <c r="CG29" s="25">
        <f t="shared" si="11"/>
        <v>0</v>
      </c>
    </row>
    <row r="30" spans="1:85" s="15" customFormat="1" ht="15" customHeight="1" x14ac:dyDescent="0.15">
      <c r="A30" s="260" t="s">
        <v>41</v>
      </c>
      <c r="B30" s="261"/>
      <c r="C30" s="16">
        <f t="shared" si="12"/>
        <v>0</v>
      </c>
      <c r="D30" s="17"/>
      <c r="E30" s="17"/>
      <c r="F30" s="17"/>
      <c r="G30" s="17"/>
      <c r="H30" s="18"/>
      <c r="I30" s="18"/>
      <c r="J30" s="17"/>
      <c r="K30" s="17"/>
      <c r="L30" s="17"/>
      <c r="M30" s="29"/>
      <c r="N30" s="20"/>
      <c r="O30" s="20"/>
      <c r="P30" s="20"/>
      <c r="Q30" s="30"/>
      <c r="R30" s="20"/>
      <c r="S30" s="22"/>
      <c r="T30" s="15" t="str">
        <f t="shared" ref="T30:T35" si="19">BQ30&amp;BR30&amp;BS30&amp;BT30&amp;BU30&amp;BW30&amp;BX30</f>
        <v/>
      </c>
      <c r="BQ30" s="23" t="str">
        <f t="shared" si="2"/>
        <v/>
      </c>
      <c r="BR30" s="23" t="str">
        <f t="shared" si="17"/>
        <v/>
      </c>
      <c r="BS30" s="23" t="str">
        <f t="shared" si="3"/>
        <v/>
      </c>
      <c r="BT30" s="23" t="str">
        <f t="shared" si="4"/>
        <v/>
      </c>
      <c r="BU30" s="23" t="str">
        <f t="shared" si="5"/>
        <v/>
      </c>
      <c r="BV30" s="24"/>
      <c r="BW30" s="23" t="str">
        <f t="shared" si="6"/>
        <v/>
      </c>
      <c r="BX30" s="23" t="str">
        <f t="shared" si="7"/>
        <v/>
      </c>
      <c r="BZ30" s="25">
        <f t="shared" si="0"/>
        <v>0</v>
      </c>
      <c r="CA30" s="25">
        <f t="shared" si="18"/>
        <v>0</v>
      </c>
      <c r="CB30" s="25">
        <f t="shared" si="8"/>
        <v>0</v>
      </c>
      <c r="CC30" s="25">
        <f t="shared" si="9"/>
        <v>0</v>
      </c>
      <c r="CD30" s="25">
        <f t="shared" si="10"/>
        <v>0</v>
      </c>
      <c r="CE30" s="26"/>
      <c r="CF30" s="25">
        <f t="shared" si="11"/>
        <v>0</v>
      </c>
      <c r="CG30" s="25">
        <f t="shared" si="11"/>
        <v>0</v>
      </c>
    </row>
    <row r="31" spans="1:85" s="15" customFormat="1" ht="15" customHeight="1" x14ac:dyDescent="0.15">
      <c r="A31" s="268" t="s">
        <v>42</v>
      </c>
      <c r="B31" s="269"/>
      <c r="C31" s="16">
        <f>SUM(D31:G31)</f>
        <v>0</v>
      </c>
      <c r="D31" s="17"/>
      <c r="E31" s="17"/>
      <c r="F31" s="17"/>
      <c r="G31" s="17"/>
      <c r="H31" s="18"/>
      <c r="I31" s="18"/>
      <c r="J31" s="17"/>
      <c r="K31" s="17"/>
      <c r="L31" s="17"/>
      <c r="M31" s="29"/>
      <c r="N31" s="20"/>
      <c r="O31" s="20"/>
      <c r="P31" s="20"/>
      <c r="Q31" s="30"/>
      <c r="R31" s="20"/>
      <c r="S31" s="22"/>
      <c r="T31" s="15" t="str">
        <f t="shared" si="19"/>
        <v/>
      </c>
      <c r="BQ31" s="23" t="str">
        <f t="shared" si="2"/>
        <v/>
      </c>
      <c r="BR31" s="23" t="str">
        <f t="shared" si="17"/>
        <v/>
      </c>
      <c r="BS31" s="23" t="str">
        <f t="shared" si="3"/>
        <v/>
      </c>
      <c r="BT31" s="23" t="str">
        <f t="shared" si="4"/>
        <v/>
      </c>
      <c r="BU31" s="23" t="str">
        <f t="shared" si="5"/>
        <v/>
      </c>
      <c r="BV31" s="24"/>
      <c r="BW31" s="23" t="str">
        <f t="shared" si="6"/>
        <v/>
      </c>
      <c r="BX31" s="23" t="str">
        <f t="shared" si="7"/>
        <v/>
      </c>
      <c r="BZ31" s="25">
        <f t="shared" si="0"/>
        <v>0</v>
      </c>
      <c r="CA31" s="25">
        <f t="shared" si="18"/>
        <v>0</v>
      </c>
      <c r="CB31" s="25">
        <f t="shared" si="8"/>
        <v>0</v>
      </c>
      <c r="CC31" s="25">
        <f t="shared" si="9"/>
        <v>0</v>
      </c>
      <c r="CD31" s="25">
        <f t="shared" si="10"/>
        <v>0</v>
      </c>
      <c r="CE31" s="26"/>
      <c r="CF31" s="25">
        <f t="shared" si="11"/>
        <v>0</v>
      </c>
      <c r="CG31" s="25">
        <f t="shared" si="11"/>
        <v>0</v>
      </c>
    </row>
    <row r="32" spans="1:85" s="15" customFormat="1" ht="15" customHeight="1" x14ac:dyDescent="0.15">
      <c r="A32" s="268" t="s">
        <v>43</v>
      </c>
      <c r="B32" s="269"/>
      <c r="C32" s="16">
        <f>SUM(D32:G32)</f>
        <v>0</v>
      </c>
      <c r="D32" s="17"/>
      <c r="E32" s="17"/>
      <c r="F32" s="17"/>
      <c r="G32" s="17"/>
      <c r="H32" s="18"/>
      <c r="I32" s="18"/>
      <c r="J32" s="17"/>
      <c r="K32" s="17"/>
      <c r="L32" s="17"/>
      <c r="M32" s="252"/>
      <c r="N32" s="20"/>
      <c r="O32" s="20"/>
      <c r="P32" s="20"/>
      <c r="Q32" s="30"/>
      <c r="R32" s="20"/>
      <c r="S32" s="22"/>
      <c r="T32" s="15" t="str">
        <f t="shared" si="19"/>
        <v/>
      </c>
      <c r="BQ32" s="23" t="str">
        <f t="shared" si="2"/>
        <v/>
      </c>
      <c r="BR32" s="23" t="str">
        <f t="shared" si="17"/>
        <v/>
      </c>
      <c r="BS32" s="23" t="str">
        <f t="shared" si="3"/>
        <v/>
      </c>
      <c r="BT32" s="23" t="str">
        <f t="shared" si="4"/>
        <v/>
      </c>
      <c r="BU32" s="23" t="str">
        <f t="shared" si="5"/>
        <v/>
      </c>
      <c r="BV32" s="24"/>
      <c r="BW32" s="23" t="str">
        <f t="shared" si="6"/>
        <v/>
      </c>
      <c r="BX32" s="23" t="str">
        <f t="shared" si="7"/>
        <v/>
      </c>
      <c r="BZ32" s="25">
        <f t="shared" si="0"/>
        <v>0</v>
      </c>
      <c r="CA32" s="25">
        <f t="shared" si="18"/>
        <v>0</v>
      </c>
      <c r="CB32" s="25">
        <f t="shared" si="8"/>
        <v>0</v>
      </c>
      <c r="CC32" s="25">
        <f t="shared" si="9"/>
        <v>0</v>
      </c>
      <c r="CD32" s="25">
        <f t="shared" si="10"/>
        <v>0</v>
      </c>
      <c r="CE32" s="26"/>
      <c r="CF32" s="25">
        <f t="shared" si="11"/>
        <v>0</v>
      </c>
      <c r="CG32" s="25">
        <f t="shared" si="11"/>
        <v>0</v>
      </c>
    </row>
    <row r="33" spans="1:85" s="15" customFormat="1" ht="15" customHeight="1" x14ac:dyDescent="0.15">
      <c r="A33" s="268" t="s">
        <v>44</v>
      </c>
      <c r="B33" s="269"/>
      <c r="C33" s="16">
        <f>SUM(D33:G33)</f>
        <v>0</v>
      </c>
      <c r="D33" s="17"/>
      <c r="E33" s="17"/>
      <c r="F33" s="17"/>
      <c r="G33" s="17"/>
      <c r="H33" s="18"/>
      <c r="I33" s="18"/>
      <c r="J33" s="17"/>
      <c r="K33" s="17"/>
      <c r="L33" s="17"/>
      <c r="M33" s="252"/>
      <c r="N33" s="20"/>
      <c r="O33" s="20"/>
      <c r="P33" s="20"/>
      <c r="Q33" s="30"/>
      <c r="R33" s="20"/>
      <c r="S33" s="22"/>
      <c r="T33" s="15" t="str">
        <f>BQ33&amp;BR33&amp;BS33&amp;BT33&amp;BU33&amp;BW33&amp;BX33</f>
        <v/>
      </c>
      <c r="BQ33" s="23" t="str">
        <f t="shared" si="2"/>
        <v/>
      </c>
      <c r="BR33" s="23" t="str">
        <f t="shared" si="17"/>
        <v/>
      </c>
      <c r="BS33" s="23" t="str">
        <f t="shared" si="3"/>
        <v/>
      </c>
      <c r="BT33" s="23" t="str">
        <f t="shared" si="4"/>
        <v/>
      </c>
      <c r="BU33" s="23" t="str">
        <f t="shared" si="5"/>
        <v/>
      </c>
      <c r="BV33" s="24"/>
      <c r="BW33" s="23" t="str">
        <f t="shared" si="6"/>
        <v/>
      </c>
      <c r="BX33" s="23" t="str">
        <f t="shared" si="7"/>
        <v/>
      </c>
      <c r="BZ33" s="25">
        <f t="shared" si="0"/>
        <v>0</v>
      </c>
      <c r="CA33" s="25">
        <f t="shared" si="18"/>
        <v>0</v>
      </c>
      <c r="CB33" s="25">
        <f t="shared" si="8"/>
        <v>0</v>
      </c>
      <c r="CC33" s="25">
        <f t="shared" si="9"/>
        <v>0</v>
      </c>
      <c r="CD33" s="25">
        <f t="shared" si="10"/>
        <v>0</v>
      </c>
      <c r="CE33" s="26"/>
      <c r="CF33" s="25">
        <f t="shared" si="11"/>
        <v>0</v>
      </c>
      <c r="CG33" s="25">
        <f t="shared" si="11"/>
        <v>0</v>
      </c>
    </row>
    <row r="34" spans="1:85" s="15" customFormat="1" ht="15" customHeight="1" x14ac:dyDescent="0.15">
      <c r="A34" s="268" t="s">
        <v>45</v>
      </c>
      <c r="B34" s="269"/>
      <c r="C34" s="31">
        <f>SUM(D34:G34)</f>
        <v>0</v>
      </c>
      <c r="D34" s="17"/>
      <c r="E34" s="17"/>
      <c r="F34" s="17"/>
      <c r="G34" s="17"/>
      <c r="H34" s="18"/>
      <c r="I34" s="18"/>
      <c r="J34" s="17"/>
      <c r="K34" s="17"/>
      <c r="L34" s="17"/>
      <c r="M34" s="29"/>
      <c r="N34" s="32"/>
      <c r="O34" s="32"/>
      <c r="P34" s="32"/>
      <c r="Q34" s="30"/>
      <c r="R34" s="32"/>
      <c r="S34" s="33"/>
      <c r="T34" s="15" t="str">
        <f t="shared" si="19"/>
        <v/>
      </c>
      <c r="BQ34" s="23" t="str">
        <f t="shared" si="2"/>
        <v/>
      </c>
      <c r="BR34" s="23" t="str">
        <f t="shared" si="17"/>
        <v/>
      </c>
      <c r="BS34" s="23" t="str">
        <f t="shared" si="3"/>
        <v/>
      </c>
      <c r="BT34" s="23" t="str">
        <f t="shared" si="4"/>
        <v/>
      </c>
      <c r="BU34" s="23" t="str">
        <f t="shared" si="5"/>
        <v/>
      </c>
      <c r="BV34" s="24"/>
      <c r="BW34" s="23" t="str">
        <f t="shared" si="6"/>
        <v/>
      </c>
      <c r="BX34" s="23" t="str">
        <f t="shared" si="7"/>
        <v/>
      </c>
      <c r="BZ34" s="25">
        <f t="shared" si="0"/>
        <v>0</v>
      </c>
      <c r="CA34" s="25">
        <f t="shared" si="18"/>
        <v>0</v>
      </c>
      <c r="CB34" s="25">
        <f t="shared" si="8"/>
        <v>0</v>
      </c>
      <c r="CC34" s="25">
        <f t="shared" si="9"/>
        <v>0</v>
      </c>
      <c r="CD34" s="25">
        <f t="shared" si="10"/>
        <v>0</v>
      </c>
      <c r="CE34" s="26"/>
      <c r="CF34" s="25">
        <f t="shared" si="11"/>
        <v>0</v>
      </c>
      <c r="CG34" s="25">
        <f t="shared" si="11"/>
        <v>0</v>
      </c>
    </row>
    <row r="35" spans="1:85" s="15" customFormat="1" ht="15" customHeight="1" x14ac:dyDescent="0.15">
      <c r="A35" s="270" t="s">
        <v>46</v>
      </c>
      <c r="B35" s="271"/>
      <c r="C35" s="34">
        <f>SUM(D35:G35)</f>
        <v>0</v>
      </c>
      <c r="D35" s="17"/>
      <c r="E35" s="17"/>
      <c r="F35" s="17"/>
      <c r="G35" s="17"/>
      <c r="H35" s="35"/>
      <c r="I35" s="35"/>
      <c r="J35" s="17"/>
      <c r="K35" s="17"/>
      <c r="L35" s="17"/>
      <c r="M35" s="36"/>
      <c r="N35" s="37"/>
      <c r="O35" s="37"/>
      <c r="P35" s="37"/>
      <c r="Q35" s="38"/>
      <c r="R35" s="37"/>
      <c r="S35" s="39"/>
      <c r="T35" s="15" t="str">
        <f t="shared" si="19"/>
        <v/>
      </c>
      <c r="BQ35" s="23" t="str">
        <f t="shared" si="2"/>
        <v/>
      </c>
      <c r="BR35" s="23" t="str">
        <f t="shared" si="17"/>
        <v/>
      </c>
      <c r="BS35" s="23" t="str">
        <f t="shared" si="3"/>
        <v/>
      </c>
      <c r="BT35" s="23" t="str">
        <f t="shared" si="4"/>
        <v/>
      </c>
      <c r="BU35" s="23" t="str">
        <f t="shared" si="5"/>
        <v/>
      </c>
      <c r="BV35" s="24"/>
      <c r="BW35" s="23" t="str">
        <f t="shared" si="6"/>
        <v/>
      </c>
      <c r="BX35" s="23" t="str">
        <f t="shared" si="7"/>
        <v/>
      </c>
      <c r="BZ35" s="25">
        <f t="shared" si="0"/>
        <v>0</v>
      </c>
      <c r="CA35" s="25">
        <f t="shared" si="18"/>
        <v>0</v>
      </c>
      <c r="CB35" s="25">
        <f t="shared" si="8"/>
        <v>0</v>
      </c>
      <c r="CC35" s="25">
        <f t="shared" si="9"/>
        <v>0</v>
      </c>
      <c r="CD35" s="25">
        <f t="shared" si="10"/>
        <v>0</v>
      </c>
      <c r="CE35" s="26"/>
      <c r="CF35" s="25">
        <f t="shared" si="11"/>
        <v>0</v>
      </c>
      <c r="CG35" s="25">
        <f t="shared" si="11"/>
        <v>0</v>
      </c>
    </row>
    <row r="36" spans="1:85" s="5" customFormat="1" ht="18" customHeight="1" x14ac:dyDescent="0.15">
      <c r="A36" s="272" t="s">
        <v>47</v>
      </c>
      <c r="B36" s="272"/>
      <c r="C36" s="272"/>
      <c r="D36" s="272"/>
      <c r="E36" s="272"/>
      <c r="F36" s="272"/>
      <c r="G36" s="272"/>
      <c r="H36" s="272"/>
      <c r="I36" s="272"/>
      <c r="J36" s="272"/>
      <c r="K36" s="272"/>
      <c r="L36" s="272"/>
      <c r="M36" s="272"/>
      <c r="N36" s="272"/>
    </row>
    <row r="37" spans="1:85" s="15" customFormat="1" ht="63" x14ac:dyDescent="0.15">
      <c r="A37" s="263" t="s">
        <v>3</v>
      </c>
      <c r="B37" s="267"/>
      <c r="C37" s="40" t="s">
        <v>48</v>
      </c>
      <c r="D37" s="41" t="s">
        <v>49</v>
      </c>
      <c r="E37" s="8" t="s">
        <v>50</v>
      </c>
      <c r="F37" s="42" t="s">
        <v>51</v>
      </c>
      <c r="G37" s="11" t="s">
        <v>52</v>
      </c>
      <c r="H37" s="8" t="s">
        <v>53</v>
      </c>
      <c r="I37" s="8" t="s">
        <v>54</v>
      </c>
      <c r="J37" s="8" t="s">
        <v>55</v>
      </c>
      <c r="K37" s="13" t="s">
        <v>16</v>
      </c>
      <c r="L37" s="8" t="s">
        <v>56</v>
      </c>
      <c r="M37" s="8" t="s">
        <v>57</v>
      </c>
      <c r="N37" s="14" t="s">
        <v>58</v>
      </c>
    </row>
    <row r="38" spans="1:85" s="15" customFormat="1" ht="30" customHeight="1" x14ac:dyDescent="0.15">
      <c r="A38" s="274" t="s">
        <v>59</v>
      </c>
      <c r="B38" s="43" t="s">
        <v>60</v>
      </c>
      <c r="C38" s="44"/>
      <c r="D38" s="45"/>
      <c r="E38" s="46"/>
      <c r="F38" s="47"/>
      <c r="G38" s="45"/>
      <c r="H38" s="46"/>
      <c r="I38" s="46"/>
      <c r="J38" s="46"/>
      <c r="K38" s="48"/>
      <c r="L38" s="46"/>
      <c r="M38" s="46"/>
      <c r="N38" s="49"/>
      <c r="O38" s="15" t="str">
        <f>BQ38&amp;BR38&amp;BS38&amp;BT38</f>
        <v/>
      </c>
      <c r="BQ38" s="23" t="str">
        <f>IF(AND(SUM($C38:$F38)&gt;0,K38="")," * No olvide digitar la variable Migrantes. Digite Cero si no tiene.",IF(K38&gt;SUM($C38:$F38)," * La variable Migrantes no puede ser mayor a la suma de las variables de Visitas.",""))</f>
        <v/>
      </c>
      <c r="BR38" s="23" t="str">
        <f>IF(AND(SUM($C38:$F38)&gt;0,L38="")," * No olvide digitar la variable Pueblos originarios. Digite Cero si no tiene.",IF(L38&gt;SUM($C38:$F38)," * La variable Pueblos originarios no puede ser mayor a la suma de las variables de Visitas.",""))</f>
        <v/>
      </c>
      <c r="BS38" s="23" t="str">
        <f>IF(AND(SUM($C38:$F38)&gt;0,M38="")," * No olvide digitar la variable Población en ECICEP. Digite Cero si no tiene.",IF(M38&gt;SUM($C38:$F38)," * La variable Población en ECICEP no puede ser mayor a la suma de las variables de Visitas.",""))</f>
        <v/>
      </c>
      <c r="BT38" s="23" t="str">
        <f>IF(AND(SUM($C38:$F38)&gt;0,N38="")," * No olvide digitar la variable Población ELEAM o institucionalizada. Digite Cero si no tiene.",IF(N38&gt;SUM($C38:$F38)," * La variable Población ELEAM o institucionalizada no puede ser mayor a la suma de las variables de Visitas.",""))</f>
        <v/>
      </c>
      <c r="BZ38" s="25">
        <f>IF(AND(SUM($C38:$F38)&gt;0,K38=""),1,IF(K38&gt;SUM($C38:$F38),1,0))</f>
        <v>0</v>
      </c>
      <c r="CA38" s="25">
        <f>IF(AND(SUM($C38:$F38)&gt;0,L38=""),1,IF(L38&gt;SUM($C38:$F38),1,0))</f>
        <v>0</v>
      </c>
      <c r="CB38" s="25">
        <f>IF(AND(SUM($C38:$F38)&gt;0,M38=""),1,IF(M38&gt;SUM($C38:$F38),1,0))</f>
        <v>0</v>
      </c>
      <c r="CC38" s="25">
        <f>IF(AND(SUM($C38:$F38)&gt;0,N38=""),1,IF(N38&gt;SUM($C38:$F38),1,0))</f>
        <v>0</v>
      </c>
    </row>
    <row r="39" spans="1:85" s="15" customFormat="1" ht="42" x14ac:dyDescent="0.15">
      <c r="A39" s="275"/>
      <c r="B39" s="50" t="s">
        <v>61</v>
      </c>
      <c r="C39" s="51"/>
      <c r="D39" s="52"/>
      <c r="E39" s="17"/>
      <c r="F39" s="53"/>
      <c r="G39" s="52"/>
      <c r="H39" s="54"/>
      <c r="I39" s="54"/>
      <c r="J39" s="54"/>
      <c r="K39" s="55"/>
      <c r="L39" s="17"/>
      <c r="M39" s="17"/>
      <c r="N39" s="56"/>
      <c r="O39" s="15" t="str">
        <f t="shared" ref="O39:O46" si="20">BQ39&amp;BR39&amp;BS39&amp;BT39</f>
        <v/>
      </c>
      <c r="BQ39" s="23" t="str">
        <f t="shared" ref="BQ39:BQ40" si="21">IF(AND(SUM($C39:$F39)&gt;0,K39="")," * No olvide digitar la variable Migrantes. Digite Cero si no tiene.",IF(K39&gt;SUM($C39:$F39)," * La variable Migrantes no puede ser mayor a la suma de las variables de Visitas.",""))</f>
        <v/>
      </c>
      <c r="BR39" s="23" t="str">
        <f t="shared" ref="BR39:BR40" si="22">IF(AND(SUM($C39:$F39)&gt;0,L39="")," * No olvide digitar la variable Pueblos originarios. Digite Cero si no tiene.",IF(L39&gt;SUM($C39:$F39)," * La variable Pueblos originarios no puede ser mayor a la suma de las variables de Visitas.",""))</f>
        <v/>
      </c>
      <c r="BS39" s="23" t="str">
        <f t="shared" ref="BS39:BS40" si="23">IF(AND(SUM($C39:$F39)&gt;0,M39="")," * No olvide digitar la variable Población en ECICEP. Digite Cero si no tiene.",IF(M39&gt;SUM($C39:$F39)," * La variable Población en ECICEP no puede ser mayor a la suma de las variables de Visitas.",""))</f>
        <v/>
      </c>
      <c r="BT39" s="23" t="str">
        <f t="shared" ref="BT39:BT40" si="24">IF(AND(SUM($C39:$F39)&gt;0,N39="")," * No olvide digitar la variable Población ELEAM o institucionalizada. Digite Cero si no tiene.",IF(N39&gt;SUM($C39:$F39)," * La variable Población ELEAM o institucionalizada no puede ser mayor a la suma de las variables de Visitas.",""))</f>
        <v/>
      </c>
      <c r="BZ39" s="25">
        <f t="shared" ref="BZ39:BZ40" si="25">IF(AND(SUM($C39:$F39)&gt;0,K39=""),1,IF(K39&gt;SUM($C39:$F39),1,0))</f>
        <v>0</v>
      </c>
      <c r="CA39" s="25">
        <f t="shared" ref="CA39:CC40" si="26">IF(AND(SUM($C39:$F39)&gt;0,L39=""),1,IF(L39&gt;SUM($C39:$F39),1,0))</f>
        <v>0</v>
      </c>
      <c r="CB39" s="25">
        <f t="shared" si="26"/>
        <v>0</v>
      </c>
      <c r="CC39" s="25">
        <f t="shared" si="26"/>
        <v>0</v>
      </c>
    </row>
    <row r="40" spans="1:85" s="15" customFormat="1" ht="42" x14ac:dyDescent="0.15">
      <c r="A40" s="276"/>
      <c r="B40" s="57" t="s">
        <v>62</v>
      </c>
      <c r="C40" s="58"/>
      <c r="D40" s="59"/>
      <c r="E40" s="60"/>
      <c r="F40" s="61"/>
      <c r="G40" s="59"/>
      <c r="H40" s="62"/>
      <c r="I40" s="62"/>
      <c r="J40" s="62"/>
      <c r="K40" s="63"/>
      <c r="L40" s="60"/>
      <c r="M40" s="60"/>
      <c r="N40" s="64"/>
      <c r="O40" s="15" t="str">
        <f t="shared" si="20"/>
        <v/>
      </c>
      <c r="BQ40" s="23" t="str">
        <f t="shared" si="21"/>
        <v/>
      </c>
      <c r="BR40" s="23" t="str">
        <f t="shared" si="22"/>
        <v/>
      </c>
      <c r="BS40" s="23" t="str">
        <f t="shared" si="23"/>
        <v/>
      </c>
      <c r="BT40" s="23" t="str">
        <f t="shared" si="24"/>
        <v/>
      </c>
      <c r="BZ40" s="25">
        <f t="shared" si="25"/>
        <v>0</v>
      </c>
      <c r="CA40" s="25">
        <f t="shared" si="26"/>
        <v>0</v>
      </c>
      <c r="CB40" s="25">
        <f t="shared" si="26"/>
        <v>0</v>
      </c>
      <c r="CC40" s="25">
        <f t="shared" si="26"/>
        <v>0</v>
      </c>
    </row>
    <row r="41" spans="1:85" s="15" customFormat="1" ht="15" customHeight="1" x14ac:dyDescent="0.15">
      <c r="A41" s="277" t="s">
        <v>4</v>
      </c>
      <c r="B41" s="278"/>
      <c r="C41" s="65">
        <f>SUM(C38:C40)</f>
        <v>0</v>
      </c>
      <c r="D41" s="66">
        <f t="shared" ref="D41:N41" si="27">SUM(D38:D40)</f>
        <v>0</v>
      </c>
      <c r="E41" s="67">
        <f t="shared" si="27"/>
        <v>0</v>
      </c>
      <c r="F41" s="68">
        <f t="shared" si="27"/>
        <v>0</v>
      </c>
      <c r="G41" s="66">
        <f t="shared" si="27"/>
        <v>0</v>
      </c>
      <c r="H41" s="67">
        <f t="shared" si="27"/>
        <v>0</v>
      </c>
      <c r="I41" s="67">
        <f t="shared" si="27"/>
        <v>0</v>
      </c>
      <c r="J41" s="69">
        <f t="shared" si="27"/>
        <v>0</v>
      </c>
      <c r="K41" s="70">
        <f t="shared" si="27"/>
        <v>0</v>
      </c>
      <c r="L41" s="71">
        <f t="shared" si="27"/>
        <v>0</v>
      </c>
      <c r="M41" s="71">
        <f t="shared" si="27"/>
        <v>0</v>
      </c>
      <c r="N41" s="72">
        <f t="shared" si="27"/>
        <v>0</v>
      </c>
    </row>
    <row r="42" spans="1:85" s="15" customFormat="1" ht="15" customHeight="1" x14ac:dyDescent="0.15">
      <c r="A42" s="274" t="s">
        <v>63</v>
      </c>
      <c r="B42" s="73" t="s">
        <v>64</v>
      </c>
      <c r="C42" s="74"/>
      <c r="D42" s="74"/>
      <c r="E42" s="75"/>
      <c r="F42" s="76"/>
      <c r="G42" s="77"/>
      <c r="H42" s="78"/>
      <c r="I42" s="75"/>
      <c r="J42" s="78"/>
      <c r="K42" s="79"/>
      <c r="L42" s="78"/>
      <c r="M42" s="78"/>
      <c r="N42" s="80"/>
      <c r="O42" s="15" t="str">
        <f>BQ42&amp;BR42&amp;BS42</f>
        <v/>
      </c>
      <c r="BQ42" s="23" t="str">
        <f>IF(AND(SUM($C42:$F42)&gt;0,K42="")," * No olvide digitar la variable Migrantes. Digite Cero si no tiene.",IF(K42&gt;SUM($C42:$F42)," * La variable Migrantes no puede ser mayor a la suma de las variables de Visitas.",""))</f>
        <v/>
      </c>
      <c r="BR42" s="23" t="str">
        <f>IF(AND(SUM($C42:$F42)&gt;0,L42="")," * No olvide digitar la variable Pueblos originarios. Digite Cero si no tiene.",IF(L42&gt;SUM($C42:$F42)," * La variable Pueblos originarios no puede ser mayor a la suma de las variables de Visitas.",""))</f>
        <v/>
      </c>
      <c r="BS42" s="23" t="str">
        <f>IF(AND(SUM($C42:$F42)&gt;0,M42="")," * No olvide digitar la variable Población en ECICEP. Digite Cero si no tiene.",IF(M42&gt;SUM($C42:$F42)," * La variable Población en ECICEP no puede ser mayor a la suma de las variables de Visitas.",""))</f>
        <v/>
      </c>
      <c r="BT42" s="24"/>
      <c r="BZ42" s="25">
        <f>IF(AND(SUM($C42:$F42)&gt;0,K42=""),1,IF(K42&gt;SUM($C42:$F42),1,0))</f>
        <v>0</v>
      </c>
      <c r="CA42" s="25">
        <f t="shared" ref="CA42:CB46" si="28">IF(AND(SUM($C42:$F42)&gt;0,L42=""),1,IF(L42&gt;SUM($C42:$F42),1,0))</f>
        <v>0</v>
      </c>
      <c r="CB42" s="25">
        <f t="shared" si="28"/>
        <v>0</v>
      </c>
      <c r="CC42" s="26"/>
    </row>
    <row r="43" spans="1:85" s="15" customFormat="1" ht="15" customHeight="1" x14ac:dyDescent="0.15">
      <c r="A43" s="275"/>
      <c r="B43" s="81" t="s">
        <v>65</v>
      </c>
      <c r="C43" s="82"/>
      <c r="D43" s="83"/>
      <c r="E43" s="17"/>
      <c r="F43" s="53"/>
      <c r="G43" s="84"/>
      <c r="H43" s="17"/>
      <c r="I43" s="17"/>
      <c r="J43" s="85"/>
      <c r="K43" s="86"/>
      <c r="L43" s="17"/>
      <c r="M43" s="17"/>
      <c r="N43" s="87"/>
      <c r="O43" s="15" t="str">
        <f t="shared" ref="O43:O45" si="29">BQ43&amp;BR43&amp;BS43</f>
        <v/>
      </c>
      <c r="BQ43" s="23" t="str">
        <f t="shared" ref="BQ43:BQ46" si="30">IF(AND(SUM($C43:$F43)&gt;0,K43="")," * No olvide digitar la variable Migrantes. Digite Cero si no tiene.",IF(K43&gt;SUM($C43:$F43)," * La variable Migrantes no puede ser mayor a la suma de las variables de Visitas.",""))</f>
        <v/>
      </c>
      <c r="BR43" s="23" t="str">
        <f t="shared" ref="BR43:BR46" si="31">IF(AND(SUM($C43:$F43)&gt;0,L43="")," * No olvide digitar la variable Pueblos originarios. Digite Cero si no tiene.",IF(L43&gt;SUM($C43:$F43)," * La variable Pueblos originarios no puede ser mayor a la suma de las variables de Visitas.",""))</f>
        <v/>
      </c>
      <c r="BS43" s="23" t="str">
        <f t="shared" ref="BS43:BS46" si="32">IF(AND(SUM($C43:$F43)&gt;0,M43="")," * No olvide digitar la variable Población en ECICEP. Digite Cero si no tiene.",IF(M43&gt;SUM($C43:$F43)," * La variable Población en ECICEP no puede ser mayor a la suma de las variables de Visitas.",""))</f>
        <v/>
      </c>
      <c r="BT43" s="24"/>
      <c r="BZ43" s="25">
        <f t="shared" ref="BZ43:BZ46" si="33">IF(AND(SUM($C43:$F43)&gt;0,K43=""),1,IF(K43&gt;SUM($C43:$F43),1,0))</f>
        <v>0</v>
      </c>
      <c r="CA43" s="25">
        <f t="shared" si="28"/>
        <v>0</v>
      </c>
      <c r="CB43" s="25">
        <f t="shared" si="28"/>
        <v>0</v>
      </c>
      <c r="CC43" s="26"/>
    </row>
    <row r="44" spans="1:85" s="15" customFormat="1" ht="15" customHeight="1" x14ac:dyDescent="0.15">
      <c r="A44" s="275"/>
      <c r="B44" s="88" t="s">
        <v>66</v>
      </c>
      <c r="C44" s="51"/>
      <c r="D44" s="83"/>
      <c r="E44" s="78"/>
      <c r="F44" s="89"/>
      <c r="G44" s="84"/>
      <c r="H44" s="17"/>
      <c r="I44" s="78"/>
      <c r="J44" s="90"/>
      <c r="K44" s="91"/>
      <c r="L44" s="17"/>
      <c r="M44" s="78"/>
      <c r="N44" s="87"/>
      <c r="O44" s="15" t="str">
        <f t="shared" si="29"/>
        <v/>
      </c>
      <c r="BQ44" s="23" t="str">
        <f t="shared" si="30"/>
        <v/>
      </c>
      <c r="BR44" s="23" t="str">
        <f t="shared" si="31"/>
        <v/>
      </c>
      <c r="BS44" s="23" t="str">
        <f t="shared" si="32"/>
        <v/>
      </c>
      <c r="BT44" s="24"/>
      <c r="BZ44" s="25">
        <f t="shared" si="33"/>
        <v>0</v>
      </c>
      <c r="CA44" s="25">
        <f t="shared" si="28"/>
        <v>0</v>
      </c>
      <c r="CB44" s="25">
        <f t="shared" si="28"/>
        <v>0</v>
      </c>
      <c r="CC44" s="26"/>
    </row>
    <row r="45" spans="1:85" s="15" customFormat="1" ht="15" customHeight="1" x14ac:dyDescent="0.15">
      <c r="A45" s="275"/>
      <c r="B45" s="92" t="s">
        <v>67</v>
      </c>
      <c r="C45" s="74"/>
      <c r="D45" s="83"/>
      <c r="E45" s="17"/>
      <c r="F45" s="53"/>
      <c r="G45" s="52"/>
      <c r="H45" s="17"/>
      <c r="I45" s="17"/>
      <c r="J45" s="90"/>
      <c r="K45" s="86"/>
      <c r="L45" s="17"/>
      <c r="M45" s="17"/>
      <c r="N45" s="80"/>
      <c r="O45" s="15" t="str">
        <f t="shared" si="29"/>
        <v/>
      </c>
      <c r="BQ45" s="23" t="str">
        <f t="shared" si="30"/>
        <v/>
      </c>
      <c r="BR45" s="23" t="str">
        <f t="shared" si="31"/>
        <v/>
      </c>
      <c r="BS45" s="23" t="str">
        <f t="shared" si="32"/>
        <v/>
      </c>
      <c r="BT45" s="24"/>
      <c r="BZ45" s="25">
        <f t="shared" si="33"/>
        <v>0</v>
      </c>
      <c r="CA45" s="25">
        <f t="shared" si="28"/>
        <v>0</v>
      </c>
      <c r="CB45" s="25">
        <f t="shared" si="28"/>
        <v>0</v>
      </c>
      <c r="CC45" s="26"/>
    </row>
    <row r="46" spans="1:85" s="15" customFormat="1" ht="15" customHeight="1" x14ac:dyDescent="0.15">
      <c r="A46" s="275"/>
      <c r="B46" s="93" t="s">
        <v>68</v>
      </c>
      <c r="C46" s="94"/>
      <c r="D46" s="95"/>
      <c r="E46" s="60"/>
      <c r="F46" s="61"/>
      <c r="G46" s="96"/>
      <c r="H46" s="60"/>
      <c r="I46" s="60"/>
      <c r="J46" s="97"/>
      <c r="K46" s="98"/>
      <c r="L46" s="60"/>
      <c r="M46" s="62"/>
      <c r="N46" s="99"/>
      <c r="O46" s="15" t="str">
        <f t="shared" si="20"/>
        <v/>
      </c>
      <c r="BQ46" s="23" t="str">
        <f t="shared" si="30"/>
        <v/>
      </c>
      <c r="BR46" s="23" t="str">
        <f t="shared" si="31"/>
        <v/>
      </c>
      <c r="BS46" s="23" t="str">
        <f t="shared" si="32"/>
        <v/>
      </c>
      <c r="BT46" s="23" t="str">
        <f>IF(AND(SUM($C46:$F46)&gt;0,N46="")," * No olvide digitar la variable Población ELEAM o institucionalizada. Digite Cero si no tiene.",IF(N46&gt;SUM($C46:$F46)," * La variable Población ELEAM o institucionalizada no puede ser mayor a la suma de las variables de Visitas.",""))</f>
        <v/>
      </c>
      <c r="BZ46" s="25">
        <f t="shared" si="33"/>
        <v>0</v>
      </c>
      <c r="CA46" s="25">
        <f t="shared" si="28"/>
        <v>0</v>
      </c>
      <c r="CB46" s="25">
        <f t="shared" si="28"/>
        <v>0</v>
      </c>
      <c r="CC46" s="25">
        <f>IF(AND(SUM($C46:$F46)&gt;0,N46=""),1,IF(N46&gt;SUM($C46:$F46),1,0))</f>
        <v>0</v>
      </c>
    </row>
    <row r="47" spans="1:85" s="15" customFormat="1" ht="15" customHeight="1" x14ac:dyDescent="0.15">
      <c r="A47" s="277" t="s">
        <v>4</v>
      </c>
      <c r="B47" s="278"/>
      <c r="C47" s="100">
        <f>SUM(C42:C46)</f>
        <v>0</v>
      </c>
      <c r="D47" s="101">
        <f>SUM(D42:D46)</f>
        <v>0</v>
      </c>
      <c r="E47" s="102">
        <f t="shared" ref="E47:N47" si="34">SUM(E42:E46)</f>
        <v>0</v>
      </c>
      <c r="F47" s="103">
        <f t="shared" si="34"/>
        <v>0</v>
      </c>
      <c r="G47" s="101">
        <f t="shared" si="34"/>
        <v>0</v>
      </c>
      <c r="H47" s="102">
        <f t="shared" si="34"/>
        <v>0</v>
      </c>
      <c r="I47" s="102">
        <f t="shared" si="34"/>
        <v>0</v>
      </c>
      <c r="J47" s="104">
        <f t="shared" si="34"/>
        <v>0</v>
      </c>
      <c r="K47" s="105">
        <f t="shared" si="34"/>
        <v>0</v>
      </c>
      <c r="L47" s="106">
        <f t="shared" si="34"/>
        <v>0</v>
      </c>
      <c r="M47" s="106">
        <f t="shared" si="34"/>
        <v>0</v>
      </c>
      <c r="N47" s="107">
        <f t="shared" si="34"/>
        <v>0</v>
      </c>
    </row>
    <row r="48" spans="1:85" s="5" customFormat="1" ht="18" customHeight="1" x14ac:dyDescent="0.15">
      <c r="A48" s="108" t="s">
        <v>69</v>
      </c>
    </row>
    <row r="49" spans="1:82" s="15" customFormat="1" ht="52.5" x14ac:dyDescent="0.15">
      <c r="A49" s="263" t="s">
        <v>3</v>
      </c>
      <c r="B49" s="267"/>
      <c r="C49" s="109" t="s">
        <v>4</v>
      </c>
      <c r="D49" s="109" t="s">
        <v>5</v>
      </c>
      <c r="E49" s="110" t="s">
        <v>70</v>
      </c>
      <c r="F49" s="8" t="s">
        <v>71</v>
      </c>
      <c r="G49" s="40" t="s">
        <v>8</v>
      </c>
      <c r="H49" s="111" t="s">
        <v>9</v>
      </c>
      <c r="I49" s="112" t="s">
        <v>10</v>
      </c>
      <c r="J49" s="14" t="s">
        <v>15</v>
      </c>
      <c r="K49" s="14" t="s">
        <v>16</v>
      </c>
      <c r="L49" s="14" t="s">
        <v>72</v>
      </c>
      <c r="M49" s="14" t="s">
        <v>73</v>
      </c>
    </row>
    <row r="50" spans="1:82" s="15" customFormat="1" ht="15" customHeight="1" x14ac:dyDescent="0.15">
      <c r="A50" s="265" t="s">
        <v>74</v>
      </c>
      <c r="B50" s="266"/>
      <c r="C50" s="113">
        <f>SUM(D50:F50)</f>
        <v>0</v>
      </c>
      <c r="D50" s="114"/>
      <c r="E50" s="115"/>
      <c r="F50" s="115"/>
      <c r="G50" s="116"/>
      <c r="H50" s="117"/>
      <c r="I50" s="118"/>
      <c r="J50" s="119"/>
      <c r="K50" s="119"/>
      <c r="L50" s="119"/>
      <c r="M50" s="119"/>
      <c r="N50" s="15" t="str">
        <f>BQ50&amp;BR50&amp;BS50&amp;BT50&amp;BU50</f>
        <v/>
      </c>
      <c r="BQ50" s="23" t="str">
        <f>IF(AND(C50&gt;0,J50="")," * No olvide digitar la variable Pueblos Originarios. Digite Cero si no tiene.",IF(J50&gt;C50," * La variable Pueblos Originarios No puede ser mayor al Total.",""))</f>
        <v/>
      </c>
      <c r="BR50" s="23" t="str">
        <f>IF(AND(C50&gt;0,K50="")," * No olvide digitar la variable Migrantes. Digite Cero si no tiene.",IF(K50&gt;C50," * La variable Migrantes No puede ser mayor al Total.",""))</f>
        <v/>
      </c>
      <c r="BS50" s="23" t="str">
        <f>IF(AND(C50&gt;0,L50="")," * No olvide digitar la variable Niños, niñas, adolescentes y jóvenes SENAME. Digite Cero si no tiene.",IF(L50&gt;C50," * La variable Niños, niñas, adolescentes y jóvenes SENAME No puede ser mayor al Total.",""))</f>
        <v/>
      </c>
      <c r="BT50" s="23" t="str">
        <f>IF(AND(C50&gt;0,M50="")," * No olvide digitar la variable Niños, niñas, adolescentes y jóvenes Mejor Niñez. Digite Cero si no tiene.",IF(M50&gt;C50," * La variable Niños, niñas, adolescentes y jóvenes Mejor Niñez No puede ser mayor al Total.",""))</f>
        <v/>
      </c>
      <c r="BZ50" s="25">
        <f t="shared" ref="BZ50:BZ58" si="35">IF(AND(C50&gt;0,J50=""),1,IF(J50&gt;C50,1,0))</f>
        <v>0</v>
      </c>
      <c r="CA50" s="25">
        <f t="shared" ref="CA50:CA58" si="36">IF(AND(C50&gt;0,K50=""),1,IF(K50&gt;C50,1,0))</f>
        <v>0</v>
      </c>
      <c r="CB50" s="25">
        <f t="shared" ref="CB50:CB58" si="37">IF(AND(C50&gt;0,L50=""),1,IF(L50&gt;C50,1,0))</f>
        <v>0</v>
      </c>
      <c r="CC50" s="25">
        <f t="shared" ref="CC50:CC58" si="38">IF(AND(C50&gt;0,M50=""),1,IF(M50&gt;C50,1,0))</f>
        <v>0</v>
      </c>
    </row>
    <row r="51" spans="1:82" s="15" customFormat="1" ht="15" customHeight="1" x14ac:dyDescent="0.15">
      <c r="A51" s="260" t="s">
        <v>75</v>
      </c>
      <c r="B51" s="261"/>
      <c r="C51" s="120">
        <f t="shared" ref="C51:C56" si="39">SUM(D51:F51)</f>
        <v>0</v>
      </c>
      <c r="D51" s="121"/>
      <c r="E51" s="122"/>
      <c r="F51" s="122"/>
      <c r="G51" s="123"/>
      <c r="H51" s="117"/>
      <c r="I51" s="118"/>
      <c r="J51" s="119"/>
      <c r="K51" s="119"/>
      <c r="L51" s="119"/>
      <c r="M51" s="119"/>
      <c r="N51" s="15" t="str">
        <f t="shared" ref="N51:N58" si="40">BQ51&amp;BR51&amp;BS51&amp;BT51&amp;BU51</f>
        <v/>
      </c>
      <c r="BQ51" s="23" t="str">
        <f t="shared" ref="BQ51:BQ58" si="41">IF(AND(C51&gt;0,J51="")," * No olvide digitar la variable Pueblos Originarios. Digite Cero si no tiene.",IF(J51&gt;C51," * La variable Pueblos Originarios No puede ser mayor al Total.",""))</f>
        <v/>
      </c>
      <c r="BR51" s="23" t="str">
        <f t="shared" ref="BR51:BR58" si="42">IF(AND(C51&gt;0,K51="")," * No olvide digitar la variable Migrantes. Digite Cero si no tiene.",IF(K51&gt;C51," * La variable Migrantes No puede ser mayor al Total.",""))</f>
        <v/>
      </c>
      <c r="BS51" s="23" t="str">
        <f t="shared" ref="BS51:BS58" si="43">IF(AND(C51&gt;0,L51="")," * No olvide digitar la variable Niños, niñas, adolescentes y jóvenes SENAME. Digite Cero si no tiene.",IF(L51&gt;C51," * La variable Niños, niñas, adolescentes y jóvenes SENAME No puede ser mayor al Total.",""))</f>
        <v/>
      </c>
      <c r="BT51" s="23" t="str">
        <f t="shared" ref="BT51:BT58" si="44">IF(AND(C51&gt;0,M51="")," * No olvide digitar la variable Niños, niñas, adolescentes y jóvenes Mejor Niñez. Digite Cero si no tiene.",IF(M51&gt;C51," * La variable Niños, niñas, adolescentes y jóvenes Mejor Niñez No puede ser mayor al Total.",""))</f>
        <v/>
      </c>
      <c r="BZ51" s="25">
        <f t="shared" si="35"/>
        <v>0</v>
      </c>
      <c r="CA51" s="25">
        <f t="shared" si="36"/>
        <v>0</v>
      </c>
      <c r="CB51" s="25">
        <f t="shared" si="37"/>
        <v>0</v>
      </c>
      <c r="CC51" s="25">
        <f t="shared" si="38"/>
        <v>0</v>
      </c>
    </row>
    <row r="52" spans="1:82" s="15" customFormat="1" ht="15" customHeight="1" x14ac:dyDescent="0.15">
      <c r="A52" s="260" t="s">
        <v>76</v>
      </c>
      <c r="B52" s="261"/>
      <c r="C52" s="16">
        <f t="shared" si="39"/>
        <v>0</v>
      </c>
      <c r="D52" s="121"/>
      <c r="E52" s="122"/>
      <c r="F52" s="122"/>
      <c r="G52" s="123"/>
      <c r="H52" s="117"/>
      <c r="I52" s="118"/>
      <c r="J52" s="119"/>
      <c r="K52" s="119"/>
      <c r="L52" s="119"/>
      <c r="M52" s="119"/>
      <c r="N52" s="15" t="str">
        <f t="shared" si="40"/>
        <v/>
      </c>
      <c r="BQ52" s="23" t="str">
        <f t="shared" si="41"/>
        <v/>
      </c>
      <c r="BR52" s="23" t="str">
        <f t="shared" si="42"/>
        <v/>
      </c>
      <c r="BS52" s="23" t="str">
        <f t="shared" si="43"/>
        <v/>
      </c>
      <c r="BT52" s="23" t="str">
        <f t="shared" si="44"/>
        <v/>
      </c>
      <c r="BZ52" s="25">
        <f t="shared" si="35"/>
        <v>0</v>
      </c>
      <c r="CA52" s="25">
        <f t="shared" si="36"/>
        <v>0</v>
      </c>
      <c r="CB52" s="25">
        <f t="shared" si="37"/>
        <v>0</v>
      </c>
      <c r="CC52" s="25">
        <f t="shared" si="38"/>
        <v>0</v>
      </c>
    </row>
    <row r="53" spans="1:82" s="15" customFormat="1" ht="15" customHeight="1" x14ac:dyDescent="0.15">
      <c r="A53" s="279" t="s">
        <v>77</v>
      </c>
      <c r="B53" s="280"/>
      <c r="C53" s="16">
        <f t="shared" si="39"/>
        <v>0</v>
      </c>
      <c r="D53" s="121"/>
      <c r="E53" s="124"/>
      <c r="F53" s="122"/>
      <c r="G53" s="125"/>
      <c r="H53" s="126"/>
      <c r="I53" s="127"/>
      <c r="J53" s="99"/>
      <c r="K53" s="99"/>
      <c r="L53" s="99"/>
      <c r="M53" s="99"/>
      <c r="N53" s="15" t="str">
        <f t="shared" si="40"/>
        <v/>
      </c>
      <c r="BQ53" s="23" t="str">
        <f t="shared" si="41"/>
        <v/>
      </c>
      <c r="BR53" s="23" t="str">
        <f t="shared" si="42"/>
        <v/>
      </c>
      <c r="BS53" s="23" t="str">
        <f t="shared" si="43"/>
        <v/>
      </c>
      <c r="BT53" s="23" t="str">
        <f t="shared" si="44"/>
        <v/>
      </c>
      <c r="BZ53" s="25">
        <f t="shared" si="35"/>
        <v>0</v>
      </c>
      <c r="CA53" s="25">
        <f t="shared" si="36"/>
        <v>0</v>
      </c>
      <c r="CB53" s="25">
        <f t="shared" si="37"/>
        <v>0</v>
      </c>
      <c r="CC53" s="25">
        <f t="shared" si="38"/>
        <v>0</v>
      </c>
    </row>
    <row r="54" spans="1:82" s="15" customFormat="1" ht="15" customHeight="1" x14ac:dyDescent="0.15">
      <c r="A54" s="281" t="s">
        <v>78</v>
      </c>
      <c r="B54" s="128" t="s">
        <v>79</v>
      </c>
      <c r="C54" s="129">
        <f t="shared" si="39"/>
        <v>53</v>
      </c>
      <c r="D54" s="114">
        <v>53</v>
      </c>
      <c r="E54" s="115">
        <v>0</v>
      </c>
      <c r="F54" s="115">
        <v>0</v>
      </c>
      <c r="G54" s="116"/>
      <c r="H54" s="130"/>
      <c r="I54" s="131"/>
      <c r="J54" s="132">
        <v>0</v>
      </c>
      <c r="K54" s="132">
        <v>0</v>
      </c>
      <c r="L54" s="132">
        <v>0</v>
      </c>
      <c r="M54" s="132">
        <v>0</v>
      </c>
      <c r="N54" s="15" t="str">
        <f t="shared" si="40"/>
        <v/>
      </c>
      <c r="BQ54" s="23" t="str">
        <f t="shared" si="41"/>
        <v/>
      </c>
      <c r="BR54" s="23" t="str">
        <f t="shared" si="42"/>
        <v/>
      </c>
      <c r="BS54" s="23" t="str">
        <f t="shared" si="43"/>
        <v/>
      </c>
      <c r="BT54" s="23" t="str">
        <f t="shared" si="44"/>
        <v/>
      </c>
      <c r="BZ54" s="25">
        <f t="shared" si="35"/>
        <v>0</v>
      </c>
      <c r="CA54" s="25">
        <f t="shared" si="36"/>
        <v>0</v>
      </c>
      <c r="CB54" s="25">
        <f t="shared" si="37"/>
        <v>0</v>
      </c>
      <c r="CC54" s="25">
        <f t="shared" si="38"/>
        <v>0</v>
      </c>
    </row>
    <row r="55" spans="1:82" s="15" customFormat="1" ht="15" customHeight="1" x14ac:dyDescent="0.15">
      <c r="A55" s="282"/>
      <c r="B55" s="133" t="s">
        <v>80</v>
      </c>
      <c r="C55" s="16">
        <f t="shared" si="39"/>
        <v>0</v>
      </c>
      <c r="D55" s="121"/>
      <c r="E55" s="122"/>
      <c r="F55" s="122"/>
      <c r="G55" s="123"/>
      <c r="H55" s="130"/>
      <c r="I55" s="131"/>
      <c r="J55" s="132"/>
      <c r="K55" s="132"/>
      <c r="L55" s="132"/>
      <c r="M55" s="132"/>
      <c r="N55" s="15" t="str">
        <f t="shared" si="40"/>
        <v/>
      </c>
      <c r="BQ55" s="23" t="str">
        <f t="shared" si="41"/>
        <v/>
      </c>
      <c r="BR55" s="23" t="str">
        <f t="shared" si="42"/>
        <v/>
      </c>
      <c r="BS55" s="23" t="str">
        <f t="shared" si="43"/>
        <v/>
      </c>
      <c r="BT55" s="23" t="str">
        <f t="shared" si="44"/>
        <v/>
      </c>
      <c r="BZ55" s="25">
        <f t="shared" si="35"/>
        <v>0</v>
      </c>
      <c r="CA55" s="25">
        <f t="shared" si="36"/>
        <v>0</v>
      </c>
      <c r="CB55" s="25">
        <f t="shared" si="37"/>
        <v>0</v>
      </c>
      <c r="CC55" s="25">
        <f t="shared" si="38"/>
        <v>0</v>
      </c>
    </row>
    <row r="56" spans="1:82" s="15" customFormat="1" ht="15" customHeight="1" x14ac:dyDescent="0.15">
      <c r="A56" s="283"/>
      <c r="B56" s="134" t="s">
        <v>81</v>
      </c>
      <c r="C56" s="34">
        <f t="shared" si="39"/>
        <v>0</v>
      </c>
      <c r="D56" s="135"/>
      <c r="E56" s="136"/>
      <c r="F56" s="136"/>
      <c r="G56" s="137"/>
      <c r="H56" s="117"/>
      <c r="I56" s="118"/>
      <c r="J56" s="119"/>
      <c r="K56" s="119"/>
      <c r="L56" s="119"/>
      <c r="M56" s="119"/>
      <c r="N56" s="15" t="str">
        <f t="shared" si="40"/>
        <v/>
      </c>
      <c r="BQ56" s="23" t="str">
        <f t="shared" si="41"/>
        <v/>
      </c>
      <c r="BR56" s="23" t="str">
        <f t="shared" si="42"/>
        <v/>
      </c>
      <c r="BS56" s="23" t="str">
        <f t="shared" si="43"/>
        <v/>
      </c>
      <c r="BT56" s="23" t="str">
        <f t="shared" si="44"/>
        <v/>
      </c>
      <c r="BZ56" s="25">
        <f t="shared" si="35"/>
        <v>0</v>
      </c>
      <c r="CA56" s="25">
        <f t="shared" si="36"/>
        <v>0</v>
      </c>
      <c r="CB56" s="25">
        <f t="shared" si="37"/>
        <v>0</v>
      </c>
      <c r="CC56" s="25">
        <f t="shared" si="38"/>
        <v>0</v>
      </c>
    </row>
    <row r="57" spans="1:82" s="15" customFormat="1" ht="15" customHeight="1" x14ac:dyDescent="0.15">
      <c r="A57" s="265" t="s">
        <v>82</v>
      </c>
      <c r="B57" s="266"/>
      <c r="C57" s="129">
        <f>SUM(D57:G57)</f>
        <v>0</v>
      </c>
      <c r="D57" s="114"/>
      <c r="E57" s="115"/>
      <c r="F57" s="115"/>
      <c r="G57" s="138"/>
      <c r="H57" s="139"/>
      <c r="I57" s="140"/>
      <c r="J57" s="141"/>
      <c r="K57" s="141"/>
      <c r="L57" s="141"/>
      <c r="M57" s="141"/>
      <c r="N57" s="15" t="str">
        <f t="shared" si="40"/>
        <v/>
      </c>
      <c r="BQ57" s="23" t="str">
        <f t="shared" si="41"/>
        <v/>
      </c>
      <c r="BR57" s="23" t="str">
        <f t="shared" si="42"/>
        <v/>
      </c>
      <c r="BS57" s="23" t="str">
        <f t="shared" si="43"/>
        <v/>
      </c>
      <c r="BT57" s="23" t="str">
        <f t="shared" si="44"/>
        <v/>
      </c>
      <c r="BZ57" s="25">
        <f t="shared" si="35"/>
        <v>0</v>
      </c>
      <c r="CA57" s="25">
        <f t="shared" si="36"/>
        <v>0</v>
      </c>
      <c r="CB57" s="25">
        <f t="shared" si="37"/>
        <v>0</v>
      </c>
      <c r="CC57" s="25">
        <f t="shared" si="38"/>
        <v>0</v>
      </c>
    </row>
    <row r="58" spans="1:82" s="15" customFormat="1" ht="15" customHeight="1" x14ac:dyDescent="0.15">
      <c r="A58" s="273" t="s">
        <v>83</v>
      </c>
      <c r="B58" s="271"/>
      <c r="C58" s="34">
        <f>SUM(D58:G58)</f>
        <v>35</v>
      </c>
      <c r="D58" s="135">
        <v>11</v>
      </c>
      <c r="E58" s="136">
        <v>24</v>
      </c>
      <c r="F58" s="136"/>
      <c r="G58" s="142"/>
      <c r="H58" s="126"/>
      <c r="I58" s="127"/>
      <c r="J58" s="99">
        <v>0</v>
      </c>
      <c r="K58" s="99">
        <v>0</v>
      </c>
      <c r="L58" s="99">
        <v>0</v>
      </c>
      <c r="M58" s="99">
        <v>0</v>
      </c>
      <c r="N58" s="15" t="str">
        <f t="shared" si="40"/>
        <v/>
      </c>
      <c r="BQ58" s="23" t="str">
        <f t="shared" si="41"/>
        <v/>
      </c>
      <c r="BR58" s="23" t="str">
        <f t="shared" si="42"/>
        <v/>
      </c>
      <c r="BS58" s="23" t="str">
        <f t="shared" si="43"/>
        <v/>
      </c>
      <c r="BT58" s="23" t="str">
        <f t="shared" si="44"/>
        <v/>
      </c>
      <c r="BZ58" s="25">
        <f t="shared" si="35"/>
        <v>0</v>
      </c>
      <c r="CA58" s="25">
        <f t="shared" si="36"/>
        <v>0</v>
      </c>
      <c r="CB58" s="25">
        <f t="shared" si="37"/>
        <v>0</v>
      </c>
      <c r="CC58" s="25">
        <f t="shared" si="38"/>
        <v>0</v>
      </c>
    </row>
    <row r="59" spans="1:82" s="15" customFormat="1" ht="15" customHeight="1" x14ac:dyDescent="0.15">
      <c r="A59" s="277" t="s">
        <v>4</v>
      </c>
      <c r="B59" s="278"/>
      <c r="C59" s="65">
        <f>SUM(C54:C58)+C50</f>
        <v>88</v>
      </c>
      <c r="D59" s="143">
        <f t="shared" ref="D59:M59" si="45">SUM(D54:D58)+D50</f>
        <v>64</v>
      </c>
      <c r="E59" s="67">
        <f t="shared" si="45"/>
        <v>24</v>
      </c>
      <c r="F59" s="67">
        <f t="shared" si="45"/>
        <v>0</v>
      </c>
      <c r="G59" s="67">
        <f t="shared" si="45"/>
        <v>0</v>
      </c>
      <c r="H59" s="144">
        <f t="shared" si="45"/>
        <v>0</v>
      </c>
      <c r="I59" s="66">
        <f t="shared" si="45"/>
        <v>0</v>
      </c>
      <c r="J59" s="144">
        <f t="shared" si="45"/>
        <v>0</v>
      </c>
      <c r="K59" s="65">
        <f t="shared" si="45"/>
        <v>0</v>
      </c>
      <c r="L59" s="65">
        <f t="shared" si="45"/>
        <v>0</v>
      </c>
      <c r="M59" s="65">
        <f t="shared" si="45"/>
        <v>0</v>
      </c>
    </row>
    <row r="60" spans="1:82" s="145" customFormat="1" ht="15" customHeight="1" x14ac:dyDescent="0.15">
      <c r="A60" s="145" t="s">
        <v>84</v>
      </c>
    </row>
    <row r="61" spans="1:82" s="5" customFormat="1" ht="18" customHeight="1" x14ac:dyDescent="0.15">
      <c r="A61" s="3" t="s">
        <v>85</v>
      </c>
    </row>
    <row r="62" spans="1:82" s="5" customFormat="1" ht="18" customHeight="1" x14ac:dyDescent="0.15">
      <c r="A62" s="287" t="s">
        <v>86</v>
      </c>
      <c r="B62" s="289"/>
      <c r="C62" s="291" t="s">
        <v>87</v>
      </c>
      <c r="D62" s="291"/>
      <c r="E62" s="291"/>
      <c r="F62" s="291"/>
      <c r="G62" s="291"/>
      <c r="H62" s="291"/>
      <c r="I62" s="291"/>
      <c r="J62" s="291"/>
      <c r="K62" s="291"/>
      <c r="L62" s="291"/>
      <c r="M62" s="291"/>
      <c r="N62" s="291"/>
      <c r="O62" s="291"/>
      <c r="P62" s="292"/>
      <c r="Q62" s="297" t="s">
        <v>15</v>
      </c>
      <c r="R62" s="293" t="s">
        <v>16</v>
      </c>
      <c r="S62" s="293" t="s">
        <v>57</v>
      </c>
      <c r="T62" s="293" t="s">
        <v>88</v>
      </c>
      <c r="U62" s="295" t="s">
        <v>89</v>
      </c>
    </row>
    <row r="63" spans="1:82" s="15" customFormat="1" ht="24" customHeight="1" x14ac:dyDescent="0.15">
      <c r="A63" s="288"/>
      <c r="B63" s="290"/>
      <c r="C63" s="14" t="s">
        <v>90</v>
      </c>
      <c r="D63" s="6" t="s">
        <v>4</v>
      </c>
      <c r="E63" s="41" t="s">
        <v>91</v>
      </c>
      <c r="F63" s="8" t="s">
        <v>92</v>
      </c>
      <c r="G63" s="8" t="s">
        <v>93</v>
      </c>
      <c r="H63" s="8" t="s">
        <v>94</v>
      </c>
      <c r="I63" s="8" t="s">
        <v>95</v>
      </c>
      <c r="J63" s="8" t="s">
        <v>96</v>
      </c>
      <c r="K63" s="8" t="s">
        <v>97</v>
      </c>
      <c r="L63" s="8" t="s">
        <v>98</v>
      </c>
      <c r="M63" s="8" t="s">
        <v>99</v>
      </c>
      <c r="N63" s="8" t="s">
        <v>100</v>
      </c>
      <c r="O63" s="8" t="s">
        <v>101</v>
      </c>
      <c r="P63" s="146" t="s">
        <v>102</v>
      </c>
      <c r="Q63" s="298"/>
      <c r="R63" s="294"/>
      <c r="S63" s="294"/>
      <c r="T63" s="294"/>
      <c r="U63" s="296"/>
    </row>
    <row r="64" spans="1:82" s="15" customFormat="1" ht="15" customHeight="1" x14ac:dyDescent="0.15">
      <c r="A64" s="265" t="s">
        <v>103</v>
      </c>
      <c r="B64" s="266"/>
      <c r="C64" s="147"/>
      <c r="D64" s="148">
        <f t="shared" ref="D64:D69" si="46">SUM(E64:P64)</f>
        <v>0</v>
      </c>
      <c r="E64" s="114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38"/>
      <c r="Q64" s="48"/>
      <c r="R64" s="46"/>
      <c r="S64" s="46"/>
      <c r="T64" s="46"/>
      <c r="U64" s="49"/>
      <c r="V64" s="15" t="str">
        <f>BQ64&amp;BR64&amp;BS64&amp;BT64&amp;BU64</f>
        <v/>
      </c>
      <c r="BQ64" s="23" t="str">
        <f>IF(AND($D64&gt;0,Q64="")," * No olvide digitar la variable Pueblos originarios. Digite Cero si no tiene.",IF(Q64&gt;$D64," * La variable Pueblos originarios No puede ser mayor al Total.",""))</f>
        <v/>
      </c>
      <c r="BR64" s="23" t="str">
        <f>IF(AND($D64&gt;0,R64="")," * No olvide digitar la variable Migrantes. Digite Cero si no tiene.",IF(R64&gt;$D64," * La variable Migrantes No puede ser mayor al Total.",""))</f>
        <v/>
      </c>
      <c r="BS64" s="23" t="str">
        <f>IF(AND($D64&gt;0,S64="")," * No olvide digitar la variable Población en ECICEP. Digite Cero si no tiene.",IF(S64&gt;$D64," * La variable Población en ECICEP No puede ser mayor al Total.",""))</f>
        <v/>
      </c>
      <c r="BT64" s="23" t="str">
        <f>IF(AND($D64&gt;0,T64="")," * No olvide digitar la variable Población ELEAM o Institucionalizada. Digite Cero si no tiene.",IF(T64&gt;$D64," * La variable Población ELEAM o Institucionalizada No puede ser mayor al Total.",""))</f>
        <v/>
      </c>
      <c r="BU64" s="23" t="str">
        <f>IF(AND($D64&gt;0,U64="")," * No olvide digitar la variable Atención nutricional a personas con NED. Digite Cero si no tiene.",IF(U64&gt;$D64," * La variable Atención nutricional a personas con NED No puede ser mayor al Total.",""))</f>
        <v/>
      </c>
      <c r="BZ64" s="25">
        <f>IF(AND($D64&gt;0,Q64=""),1,IF(Q64&gt;$D64,1,0))</f>
        <v>0</v>
      </c>
      <c r="CA64" s="25">
        <f>IF(AND($D64&gt;0,R64=""),1,IF(R64&gt;$D64,1,0))</f>
        <v>0</v>
      </c>
      <c r="CB64" s="25">
        <f>IF(AND($D64&gt;0,S64=""),1,IF(S64&gt;$D64,1,0))</f>
        <v>0</v>
      </c>
      <c r="CC64" s="25">
        <f>IF(AND($D64&gt;0,T64=""),1,IF(T64&gt;$D64,1,0))</f>
        <v>0</v>
      </c>
      <c r="CD64" s="25">
        <f>IF(AND($D64&gt;0,U64=""),1,IF(U64&gt;$D64,1,0))</f>
        <v>0</v>
      </c>
    </row>
    <row r="65" spans="1:82" s="15" customFormat="1" ht="15" customHeight="1" x14ac:dyDescent="0.15">
      <c r="A65" s="279" t="s">
        <v>104</v>
      </c>
      <c r="B65" s="280"/>
      <c r="C65" s="149"/>
      <c r="D65" s="150">
        <f t="shared" si="46"/>
        <v>0</v>
      </c>
      <c r="E65" s="135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42"/>
      <c r="Q65" s="63"/>
      <c r="R65" s="62"/>
      <c r="S65" s="62"/>
      <c r="T65" s="62"/>
      <c r="U65" s="151"/>
      <c r="V65" s="15" t="str">
        <f>BQ65&amp;BR65</f>
        <v/>
      </c>
      <c r="BQ65" s="23" t="str">
        <f>IF(AND(D65&gt;0,Q65="")," * No olvide digitar la variable Pueblos originarios. Digite Cero si no tiene.",IF(Q65&gt;D65," * La variable Pueblos originarios No puede ser mayor al Total.",""))</f>
        <v/>
      </c>
      <c r="BR65" s="23" t="str">
        <f>IF(AND(D65&gt;0,R65="")," * No olvide digitar la variable Migrantes. Digite Cero si no tiene.",IF(R65&gt;D65," * La variable Migrantes No puede ser mayor al Total.",""))</f>
        <v/>
      </c>
      <c r="BS65" s="23" t="str">
        <f t="shared" ref="BS65:BS69" si="47">IF(AND($D65&gt;0,S65="")," * No olvide digitar la variable Población en ECICEP. Digite Cero si no tiene.",IF(S65&gt;$D65," * La variable Población en ECICEP No puede ser mayor al Total.",""))</f>
        <v/>
      </c>
      <c r="BT65" s="23" t="str">
        <f t="shared" ref="BT65:BT69" si="48">IF(AND($D65&gt;0,T65="")," * No olvide digitar la variable Población ELEAM o Institucionalizada. Digite Cero si no tiene.",IF(T65&gt;$D65," * La variable Población ELEAM o Institucionalizada No puede ser mayor al Total.",""))</f>
        <v/>
      </c>
      <c r="BU65" s="23" t="str">
        <f t="shared" ref="BU65:BU69" si="49">IF(AND($D65&gt;0,U65="")," * No olvide digitar la variable Atención nutricional a personas con NED. Digite Cero si no tiene.",IF(U65&gt;$D65," * La variable Atención nutricional a personas con NED No puede ser mayor al Total.",""))</f>
        <v/>
      </c>
      <c r="BZ65" s="25">
        <f>IF(AND(D65&gt;0,Q65=""),1,IF(Q65&gt;D65,1,0))</f>
        <v>0</v>
      </c>
      <c r="CA65" s="25">
        <f>IF(AND(D65&gt;0,R65=""),1,IF(R65&gt;D65,1,0))</f>
        <v>0</v>
      </c>
      <c r="CB65" s="25">
        <f t="shared" ref="CB65:CD69" si="50">IF(AND($D65&gt;0,S65=""),1,IF(S65&gt;$D65,1,0))</f>
        <v>0</v>
      </c>
      <c r="CC65" s="25">
        <f t="shared" si="50"/>
        <v>0</v>
      </c>
      <c r="CD65" s="25">
        <f t="shared" si="50"/>
        <v>0</v>
      </c>
    </row>
    <row r="66" spans="1:82" s="15" customFormat="1" ht="15" customHeight="1" x14ac:dyDescent="0.15">
      <c r="A66" s="274" t="s">
        <v>105</v>
      </c>
      <c r="B66" s="43" t="s">
        <v>106</v>
      </c>
      <c r="C66" s="147"/>
      <c r="D66" s="148">
        <f t="shared" si="46"/>
        <v>0</v>
      </c>
      <c r="E66" s="152"/>
      <c r="F66" s="153"/>
      <c r="G66" s="153"/>
      <c r="H66" s="153"/>
      <c r="I66" s="153"/>
      <c r="J66" s="153"/>
      <c r="K66" s="153"/>
      <c r="L66" s="153"/>
      <c r="M66" s="153"/>
      <c r="N66" s="153"/>
      <c r="O66" s="153"/>
      <c r="P66" s="154"/>
      <c r="Q66" s="79"/>
      <c r="R66" s="75"/>
      <c r="S66" s="75"/>
      <c r="T66" s="75"/>
      <c r="U66" s="155"/>
      <c r="V66" s="15" t="str">
        <f>BQ66&amp;BR66</f>
        <v/>
      </c>
      <c r="BQ66" s="23" t="str">
        <f>IF(AND(D66&gt;0,Q66="")," * No olvide digitar la variable Pueblos originarios. Digite Cero si no tiene.",IF(Q66&gt;D66," * La variable Pueblos originarios No puede ser mayor al Total.",""))</f>
        <v/>
      </c>
      <c r="BR66" s="23" t="str">
        <f>IF(AND(D66&gt;0,R66="")," * No olvide digitar la variable Migrantes. Digite Cero si no tiene.",IF(R66&gt;D66," * La variable Migrantes No puede ser mayor al Total.",""))</f>
        <v/>
      </c>
      <c r="BS66" s="23" t="str">
        <f t="shared" si="47"/>
        <v/>
      </c>
      <c r="BT66" s="23" t="str">
        <f t="shared" si="48"/>
        <v/>
      </c>
      <c r="BU66" s="23" t="str">
        <f t="shared" si="49"/>
        <v/>
      </c>
      <c r="BZ66" s="25">
        <f>IF(AND(D66&gt;0,Q66=""),1,IF(Q66&gt;D66,1,0))</f>
        <v>0</v>
      </c>
      <c r="CA66" s="25">
        <f>IF(AND(D66&gt;0,R66=""),1,IF(R66&gt;D66,1,0))</f>
        <v>0</v>
      </c>
      <c r="CB66" s="25">
        <f t="shared" si="50"/>
        <v>0</v>
      </c>
      <c r="CC66" s="25">
        <f t="shared" si="50"/>
        <v>0</v>
      </c>
      <c r="CD66" s="25">
        <f t="shared" si="50"/>
        <v>0</v>
      </c>
    </row>
    <row r="67" spans="1:82" s="15" customFormat="1" ht="15" customHeight="1" x14ac:dyDescent="0.15">
      <c r="A67" s="275"/>
      <c r="B67" s="134" t="s">
        <v>107</v>
      </c>
      <c r="C67" s="156"/>
      <c r="D67" s="157">
        <f t="shared" si="46"/>
        <v>0</v>
      </c>
      <c r="E67" s="135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42"/>
      <c r="Q67" s="63"/>
      <c r="R67" s="62"/>
      <c r="S67" s="62"/>
      <c r="T67" s="62"/>
      <c r="U67" s="151"/>
      <c r="V67" s="15" t="str">
        <f>BQ67&amp;BR67</f>
        <v/>
      </c>
      <c r="BQ67" s="23" t="str">
        <f>IF(AND(D67&gt;0,Q67="")," * No olvide digitar la variable Pueblos originarios. Digite Cero si no tiene.",IF(Q67&gt;D67," * La variable Pueblos originarios No puede ser mayor al Total.",""))</f>
        <v/>
      </c>
      <c r="BR67" s="23" t="str">
        <f>IF(AND(D67&gt;0,R67="")," * No olvide digitar la variable Migrantes. Digite Cero si no tiene.",IF(R67&gt;D67," * La variable Migrantes No puede ser mayor al Total.",""))</f>
        <v/>
      </c>
      <c r="BS67" s="23" t="str">
        <f t="shared" si="47"/>
        <v/>
      </c>
      <c r="BT67" s="23" t="str">
        <f t="shared" si="48"/>
        <v/>
      </c>
      <c r="BU67" s="23" t="str">
        <f t="shared" si="49"/>
        <v/>
      </c>
      <c r="BZ67" s="25">
        <f>IF(AND(D67&gt;0,Q67=""),1,IF(Q67&gt;D67,1,0))</f>
        <v>0</v>
      </c>
      <c r="CA67" s="25">
        <f>IF(AND(D67&gt;0,R67=""),1,IF(R67&gt;D67,1,0))</f>
        <v>0</v>
      </c>
      <c r="CB67" s="25">
        <f t="shared" si="50"/>
        <v>0</v>
      </c>
      <c r="CC67" s="25">
        <f t="shared" si="50"/>
        <v>0</v>
      </c>
      <c r="CD67" s="25">
        <f t="shared" si="50"/>
        <v>0</v>
      </c>
    </row>
    <row r="68" spans="1:82" s="15" customFormat="1" ht="15" customHeight="1" x14ac:dyDescent="0.15">
      <c r="A68" s="275"/>
      <c r="B68" s="158" t="s">
        <v>108</v>
      </c>
      <c r="C68" s="159"/>
      <c r="D68" s="160">
        <f t="shared" si="46"/>
        <v>0</v>
      </c>
      <c r="E68" s="152"/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154"/>
      <c r="Q68" s="79"/>
      <c r="R68" s="75"/>
      <c r="S68" s="75"/>
      <c r="T68" s="75"/>
      <c r="U68" s="155"/>
      <c r="V68" s="15" t="str">
        <f>BQ68&amp;BR68</f>
        <v/>
      </c>
      <c r="BQ68" s="23" t="str">
        <f>IF(AND(D68&gt;0,Q68="")," * No olvide digitar la variable Pueblos originarios. Digite Cero si no tiene.",IF(Q68&gt;D68," * La variable Pueblos originarios No puede ser mayor al Total.",""))</f>
        <v/>
      </c>
      <c r="BR68" s="23" t="str">
        <f>IF(AND(D68&gt;0,R68="")," * No olvide digitar la variable Migrantes. Digite Cero si no tiene.",IF(R68&gt;D68," * La variable Migrantes No puede ser mayor al Total.",""))</f>
        <v/>
      </c>
      <c r="BS68" s="23" t="str">
        <f t="shared" si="47"/>
        <v/>
      </c>
      <c r="BT68" s="23" t="str">
        <f t="shared" si="48"/>
        <v/>
      </c>
      <c r="BU68" s="23" t="str">
        <f t="shared" si="49"/>
        <v/>
      </c>
      <c r="BZ68" s="25">
        <f>IF(AND(D68&gt;0,Q68=""),1,IF(Q68&gt;D68,1,0))</f>
        <v>0</v>
      </c>
      <c r="CA68" s="25">
        <f>IF(AND(D68&gt;0,R68=""),1,IF(R68&gt;D68,1,0))</f>
        <v>0</v>
      </c>
      <c r="CB68" s="25">
        <f t="shared" si="50"/>
        <v>0</v>
      </c>
      <c r="CC68" s="25">
        <f t="shared" si="50"/>
        <v>0</v>
      </c>
      <c r="CD68" s="25">
        <f t="shared" si="50"/>
        <v>0</v>
      </c>
    </row>
    <row r="69" spans="1:82" s="15" customFormat="1" ht="15" customHeight="1" x14ac:dyDescent="0.15">
      <c r="A69" s="276"/>
      <c r="B69" s="161" t="s">
        <v>109</v>
      </c>
      <c r="C69" s="162"/>
      <c r="D69" s="150">
        <f t="shared" si="46"/>
        <v>0</v>
      </c>
      <c r="E69" s="163"/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5"/>
      <c r="Q69" s="98"/>
      <c r="R69" s="60"/>
      <c r="S69" s="60"/>
      <c r="T69" s="60"/>
      <c r="U69" s="64"/>
      <c r="V69" s="15" t="str">
        <f>BQ69&amp;BR69</f>
        <v/>
      </c>
      <c r="BQ69" s="23" t="str">
        <f>IF(AND(D69&gt;0,Q69="")," * No olvide digitar la variable Pueblos originarios. Digite Cero si no tiene.",IF(Q69&gt;D69," * La variable Pueblos originarios No puede ser mayor al Total.",""))</f>
        <v/>
      </c>
      <c r="BR69" s="23" t="str">
        <f>IF(AND(D69&gt;0,R69="")," * No olvide digitar la variable Migrantes. Digite Cero si no tiene.",IF(R69&gt;D69," * La variable Migrantes No puede ser mayor al Total.",""))</f>
        <v/>
      </c>
      <c r="BS69" s="23" t="str">
        <f t="shared" si="47"/>
        <v/>
      </c>
      <c r="BT69" s="23" t="str">
        <f t="shared" si="48"/>
        <v/>
      </c>
      <c r="BU69" s="23" t="str">
        <f t="shared" si="49"/>
        <v/>
      </c>
      <c r="BZ69" s="25">
        <f>IF(AND(D69&gt;0,Q69=""),1,IF(Q69&gt;D69,1,0))</f>
        <v>0</v>
      </c>
      <c r="CA69" s="25">
        <f>IF(AND(D69&gt;0,R69=""),1,IF(R69&gt;D69,1,0))</f>
        <v>0</v>
      </c>
      <c r="CB69" s="25">
        <f t="shared" si="50"/>
        <v>0</v>
      </c>
      <c r="CC69" s="25">
        <f t="shared" si="50"/>
        <v>0</v>
      </c>
      <c r="CD69" s="25">
        <f t="shared" si="50"/>
        <v>0</v>
      </c>
    </row>
    <row r="70" spans="1:82" s="5" customFormat="1" ht="18" customHeight="1" x14ac:dyDescent="0.15">
      <c r="A70" s="166" t="s">
        <v>110</v>
      </c>
    </row>
    <row r="71" spans="1:82" s="15" customFormat="1" ht="15" customHeight="1" x14ac:dyDescent="0.15">
      <c r="A71" s="287" t="s">
        <v>111</v>
      </c>
      <c r="B71" s="289"/>
      <c r="C71" s="308" t="s">
        <v>112</v>
      </c>
      <c r="D71" s="308"/>
      <c r="E71" s="308"/>
      <c r="F71" s="308"/>
      <c r="G71" s="309"/>
      <c r="H71" s="284" t="s">
        <v>113</v>
      </c>
      <c r="I71" s="285"/>
    </row>
    <row r="72" spans="1:82" s="15" customFormat="1" ht="15" customHeight="1" x14ac:dyDescent="0.15">
      <c r="A72" s="306"/>
      <c r="B72" s="307"/>
      <c r="C72" s="287" t="s">
        <v>4</v>
      </c>
      <c r="D72" s="263" t="s">
        <v>114</v>
      </c>
      <c r="E72" s="264"/>
      <c r="F72" s="267"/>
      <c r="G72" s="299" t="s">
        <v>115</v>
      </c>
      <c r="H72" s="286"/>
      <c r="I72" s="285"/>
    </row>
    <row r="73" spans="1:82" s="15" customFormat="1" ht="21" x14ac:dyDescent="0.15">
      <c r="A73" s="288"/>
      <c r="B73" s="290"/>
      <c r="C73" s="288"/>
      <c r="D73" s="41" t="s">
        <v>116</v>
      </c>
      <c r="E73" s="8" t="s">
        <v>117</v>
      </c>
      <c r="F73" s="42" t="s">
        <v>102</v>
      </c>
      <c r="G73" s="300"/>
      <c r="H73" s="14" t="s">
        <v>118</v>
      </c>
      <c r="I73" s="6" t="s">
        <v>115</v>
      </c>
    </row>
    <row r="74" spans="1:82" s="15" customFormat="1" ht="15" customHeight="1" x14ac:dyDescent="0.15">
      <c r="A74" s="301" t="s">
        <v>119</v>
      </c>
      <c r="B74" s="302"/>
      <c r="C74" s="113">
        <f t="shared" ref="C74:C81" si="51">SUM(D74:F74)+H74</f>
        <v>0</v>
      </c>
      <c r="D74" s="167"/>
      <c r="E74" s="168"/>
      <c r="F74" s="169"/>
      <c r="G74" s="170"/>
      <c r="H74" s="171"/>
      <c r="I74" s="172"/>
    </row>
    <row r="75" spans="1:82" s="15" customFormat="1" ht="15" customHeight="1" x14ac:dyDescent="0.15">
      <c r="A75" s="303" t="s">
        <v>120</v>
      </c>
      <c r="B75" s="304"/>
      <c r="C75" s="120">
        <f t="shared" si="51"/>
        <v>0</v>
      </c>
      <c r="D75" s="173"/>
      <c r="E75" s="20"/>
      <c r="F75" s="174"/>
      <c r="G75" s="175"/>
      <c r="H75" s="176"/>
      <c r="I75" s="177"/>
    </row>
    <row r="76" spans="1:82" s="15" customFormat="1" ht="15" customHeight="1" x14ac:dyDescent="0.15">
      <c r="A76" s="303" t="s">
        <v>121</v>
      </c>
      <c r="B76" s="304"/>
      <c r="C76" s="120">
        <f t="shared" si="51"/>
        <v>0</v>
      </c>
      <c r="D76" s="173"/>
      <c r="E76" s="20"/>
      <c r="F76" s="174"/>
      <c r="G76" s="175"/>
      <c r="H76" s="176"/>
      <c r="I76" s="177"/>
    </row>
    <row r="77" spans="1:82" s="15" customFormat="1" ht="15" customHeight="1" x14ac:dyDescent="0.15">
      <c r="A77" s="305" t="s">
        <v>65</v>
      </c>
      <c r="B77" s="304"/>
      <c r="C77" s="120">
        <f t="shared" si="51"/>
        <v>0</v>
      </c>
      <c r="D77" s="173"/>
      <c r="E77" s="20"/>
      <c r="F77" s="174"/>
      <c r="G77" s="175"/>
      <c r="H77" s="176"/>
      <c r="I77" s="177"/>
    </row>
    <row r="78" spans="1:82" s="15" customFormat="1" ht="15" customHeight="1" x14ac:dyDescent="0.15">
      <c r="A78" s="305" t="s">
        <v>66</v>
      </c>
      <c r="B78" s="304"/>
      <c r="C78" s="120">
        <f t="shared" si="51"/>
        <v>0</v>
      </c>
      <c r="D78" s="173"/>
      <c r="E78" s="20"/>
      <c r="F78" s="174"/>
      <c r="G78" s="175"/>
      <c r="H78" s="176"/>
      <c r="I78" s="177"/>
    </row>
    <row r="79" spans="1:82" s="15" customFormat="1" ht="15" customHeight="1" x14ac:dyDescent="0.15">
      <c r="A79" s="303" t="s">
        <v>122</v>
      </c>
      <c r="B79" s="304"/>
      <c r="C79" s="120">
        <f t="shared" si="51"/>
        <v>0</v>
      </c>
      <c r="D79" s="173"/>
      <c r="E79" s="20"/>
      <c r="F79" s="174"/>
      <c r="G79" s="175"/>
      <c r="H79" s="176"/>
      <c r="I79" s="177"/>
    </row>
    <row r="80" spans="1:82" s="15" customFormat="1" ht="15" customHeight="1" x14ac:dyDescent="0.15">
      <c r="A80" s="303" t="s">
        <v>123</v>
      </c>
      <c r="B80" s="304"/>
      <c r="C80" s="120">
        <f t="shared" si="51"/>
        <v>0</v>
      </c>
      <c r="D80" s="173"/>
      <c r="E80" s="20"/>
      <c r="F80" s="174"/>
      <c r="G80" s="175"/>
      <c r="H80" s="176"/>
      <c r="I80" s="177"/>
    </row>
    <row r="81" spans="1:78" s="15" customFormat="1" ht="15" customHeight="1" x14ac:dyDescent="0.15">
      <c r="A81" s="310" t="s">
        <v>68</v>
      </c>
      <c r="B81" s="311"/>
      <c r="C81" s="178">
        <f t="shared" si="51"/>
        <v>0</v>
      </c>
      <c r="D81" s="179"/>
      <c r="E81" s="37"/>
      <c r="F81" s="180"/>
      <c r="G81" s="181"/>
      <c r="H81" s="182"/>
      <c r="I81" s="183"/>
    </row>
    <row r="82" spans="1:78" s="15" customFormat="1" ht="15" customHeight="1" x14ac:dyDescent="0.15">
      <c r="A82" s="1" t="s">
        <v>124</v>
      </c>
    </row>
    <row r="83" spans="1:78" s="5" customFormat="1" ht="18" customHeight="1" x14ac:dyDescent="0.15">
      <c r="A83" s="3" t="s">
        <v>125</v>
      </c>
    </row>
    <row r="84" spans="1:78" s="15" customFormat="1" ht="15" customHeight="1" x14ac:dyDescent="0.15">
      <c r="A84" s="312" t="s">
        <v>126</v>
      </c>
      <c r="B84" s="312" t="s">
        <v>127</v>
      </c>
      <c r="C84" s="263" t="s">
        <v>128</v>
      </c>
      <c r="D84" s="264"/>
      <c r="E84" s="264"/>
      <c r="F84" s="264"/>
      <c r="G84" s="267"/>
    </row>
    <row r="85" spans="1:78" s="15" customFormat="1" ht="15" customHeight="1" x14ac:dyDescent="0.15">
      <c r="A85" s="313"/>
      <c r="B85" s="313"/>
      <c r="C85" s="41" t="s">
        <v>129</v>
      </c>
      <c r="D85" s="11" t="s">
        <v>121</v>
      </c>
      <c r="E85" s="8" t="s">
        <v>130</v>
      </c>
      <c r="F85" s="8" t="s">
        <v>66</v>
      </c>
      <c r="G85" s="42" t="s">
        <v>122</v>
      </c>
    </row>
    <row r="86" spans="1:78" s="15" customFormat="1" ht="15" customHeight="1" x14ac:dyDescent="0.15">
      <c r="A86" s="184" t="s">
        <v>131</v>
      </c>
      <c r="B86" s="185">
        <f>SUM(C86:G86)</f>
        <v>0</v>
      </c>
      <c r="C86" s="167"/>
      <c r="D86" s="186"/>
      <c r="E86" s="186"/>
      <c r="F86" s="186"/>
      <c r="G86" s="187"/>
    </row>
    <row r="87" spans="1:78" s="15" customFormat="1" ht="15" customHeight="1" x14ac:dyDescent="0.15">
      <c r="A87" s="188" t="s">
        <v>80</v>
      </c>
      <c r="B87" s="189">
        <f>SUM(C87:G87)</f>
        <v>0</v>
      </c>
      <c r="C87" s="179"/>
      <c r="D87" s="190"/>
      <c r="E87" s="190"/>
      <c r="F87" s="190"/>
      <c r="G87" s="39"/>
    </row>
    <row r="88" spans="1:78" s="191" customFormat="1" ht="18" customHeight="1" x14ac:dyDescent="0.2">
      <c r="A88" s="3" t="s">
        <v>132</v>
      </c>
    </row>
    <row r="89" spans="1:78" s="15" customFormat="1" ht="21" x14ac:dyDescent="0.15">
      <c r="A89" s="192" t="s">
        <v>133</v>
      </c>
      <c r="B89" s="193" t="s">
        <v>134</v>
      </c>
      <c r="C89" s="193" t="s">
        <v>135</v>
      </c>
    </row>
    <row r="90" spans="1:78" s="15" customFormat="1" ht="15" customHeight="1" x14ac:dyDescent="0.15">
      <c r="A90" s="194" t="s">
        <v>131</v>
      </c>
      <c r="B90" s="195"/>
      <c r="C90" s="195"/>
    </row>
    <row r="91" spans="1:78" s="5" customFormat="1" ht="18" customHeight="1" x14ac:dyDescent="0.15">
      <c r="A91" s="3" t="s">
        <v>136</v>
      </c>
    </row>
    <row r="92" spans="1:78" s="15" customFormat="1" ht="15" customHeight="1" x14ac:dyDescent="0.15">
      <c r="A92" s="316" t="s">
        <v>137</v>
      </c>
      <c r="B92" s="316" t="s">
        <v>4</v>
      </c>
      <c r="C92" s="317" t="s">
        <v>138</v>
      </c>
      <c r="D92" s="318"/>
      <c r="E92" s="318"/>
      <c r="F92" s="318"/>
      <c r="G92" s="318"/>
      <c r="H92" s="318"/>
      <c r="I92" s="318"/>
      <c r="J92" s="318"/>
      <c r="K92" s="318"/>
      <c r="L92" s="318"/>
      <c r="M92" s="318"/>
      <c r="N92" s="318"/>
      <c r="O92" s="318"/>
      <c r="P92" s="318"/>
      <c r="Q92" s="318"/>
      <c r="R92" s="318"/>
      <c r="S92" s="318"/>
      <c r="T92" s="319" t="s">
        <v>139</v>
      </c>
      <c r="U92" s="320"/>
    </row>
    <row r="93" spans="1:78" s="15" customFormat="1" ht="15" customHeight="1" x14ac:dyDescent="0.15">
      <c r="A93" s="316"/>
      <c r="B93" s="316"/>
      <c r="C93" s="323" t="s">
        <v>111</v>
      </c>
      <c r="D93" s="324"/>
      <c r="E93" s="324"/>
      <c r="F93" s="324"/>
      <c r="G93" s="324"/>
      <c r="H93" s="324"/>
      <c r="I93" s="324"/>
      <c r="J93" s="324"/>
      <c r="K93" s="324"/>
      <c r="L93" s="324"/>
      <c r="M93" s="324"/>
      <c r="N93" s="324"/>
      <c r="O93" s="324"/>
      <c r="P93" s="324"/>
      <c r="Q93" s="324"/>
      <c r="R93" s="324"/>
      <c r="S93" s="324"/>
      <c r="T93" s="321"/>
      <c r="U93" s="322"/>
    </row>
    <row r="94" spans="1:78" s="15" customFormat="1" ht="24.95" customHeight="1" x14ac:dyDescent="0.15">
      <c r="A94" s="316"/>
      <c r="B94" s="316"/>
      <c r="C94" s="41" t="s">
        <v>129</v>
      </c>
      <c r="D94" s="8" t="s">
        <v>121</v>
      </c>
      <c r="E94" s="8" t="s">
        <v>130</v>
      </c>
      <c r="F94" s="8" t="s">
        <v>66</v>
      </c>
      <c r="G94" s="8" t="s">
        <v>122</v>
      </c>
      <c r="H94" s="8" t="s">
        <v>140</v>
      </c>
      <c r="I94" s="8" t="s">
        <v>141</v>
      </c>
      <c r="J94" s="8" t="s">
        <v>142</v>
      </c>
      <c r="K94" s="8" t="s">
        <v>143</v>
      </c>
      <c r="L94" s="8" t="s">
        <v>144</v>
      </c>
      <c r="M94" s="8" t="s">
        <v>145</v>
      </c>
      <c r="N94" s="8" t="s">
        <v>146</v>
      </c>
      <c r="O94" s="196" t="s">
        <v>147</v>
      </c>
      <c r="P94" s="8" t="s">
        <v>148</v>
      </c>
      <c r="Q94" s="8" t="s">
        <v>149</v>
      </c>
      <c r="R94" s="8" t="s">
        <v>150</v>
      </c>
      <c r="S94" s="42" t="s">
        <v>151</v>
      </c>
      <c r="T94" s="197" t="s">
        <v>152</v>
      </c>
      <c r="U94" s="198" t="s">
        <v>153</v>
      </c>
    </row>
    <row r="95" spans="1:78" s="15" customFormat="1" ht="21" customHeight="1" x14ac:dyDescent="0.15">
      <c r="A95" s="199" t="s">
        <v>154</v>
      </c>
      <c r="B95" s="200">
        <f>SUM(C95:S95)</f>
        <v>0</v>
      </c>
      <c r="C95" s="167"/>
      <c r="D95" s="168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68"/>
      <c r="R95" s="168"/>
      <c r="S95" s="169"/>
      <c r="T95" s="167"/>
      <c r="U95" s="187"/>
      <c r="V95" s="15" t="str">
        <f>BQ95&amp;BR95</f>
        <v/>
      </c>
      <c r="BQ95" s="23" t="str">
        <f>IF((T95+U95)&lt;&gt;B95," * El total de Consultas por Sexo debe ser igual al Total de Consultas por grupo de Edad","")</f>
        <v/>
      </c>
      <c r="BZ95" s="25">
        <f t="shared" ref="BZ95:BZ109" si="52">IF((T95+U95)&lt;&gt;B95,1,0)</f>
        <v>0</v>
      </c>
    </row>
    <row r="96" spans="1:78" s="15" customFormat="1" ht="15" customHeight="1" x14ac:dyDescent="0.15">
      <c r="A96" s="201" t="s">
        <v>155</v>
      </c>
      <c r="B96" s="200">
        <f t="shared" ref="B96:B109" si="53">SUM(C96:S96)</f>
        <v>0</v>
      </c>
      <c r="C96" s="173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174"/>
      <c r="T96" s="173"/>
      <c r="U96" s="22"/>
      <c r="V96" s="15" t="str">
        <f t="shared" ref="V96:V109" si="54">BQ96&amp;BR96</f>
        <v/>
      </c>
      <c r="BQ96" s="23" t="str">
        <f t="shared" ref="BQ96:BQ109" si="55">IF((T96+U96)&lt;&gt;B96," * El total de Consultas por Sexo debe ser igual al Total de Consultas por grupo de Edad","")</f>
        <v/>
      </c>
      <c r="BZ96" s="25">
        <f t="shared" si="52"/>
        <v>0</v>
      </c>
    </row>
    <row r="97" spans="1:78" s="15" customFormat="1" ht="15" customHeight="1" x14ac:dyDescent="0.15">
      <c r="A97" s="201" t="s">
        <v>156</v>
      </c>
      <c r="B97" s="200">
        <f t="shared" si="53"/>
        <v>0</v>
      </c>
      <c r="C97" s="173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174"/>
      <c r="T97" s="173"/>
      <c r="U97" s="22"/>
      <c r="V97" s="15" t="str">
        <f t="shared" si="54"/>
        <v/>
      </c>
      <c r="BQ97" s="23" t="str">
        <f t="shared" si="55"/>
        <v/>
      </c>
      <c r="BZ97" s="25">
        <f t="shared" si="52"/>
        <v>0</v>
      </c>
    </row>
    <row r="98" spans="1:78" s="15" customFormat="1" ht="21" x14ac:dyDescent="0.15">
      <c r="A98" s="199" t="s">
        <v>157</v>
      </c>
      <c r="B98" s="200">
        <f t="shared" si="53"/>
        <v>0</v>
      </c>
      <c r="C98" s="173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174"/>
      <c r="T98" s="173"/>
      <c r="U98" s="22"/>
      <c r="V98" s="15" t="str">
        <f t="shared" si="54"/>
        <v/>
      </c>
      <c r="BQ98" s="23" t="str">
        <f t="shared" si="55"/>
        <v/>
      </c>
      <c r="BZ98" s="25">
        <f t="shared" si="52"/>
        <v>0</v>
      </c>
    </row>
    <row r="99" spans="1:78" s="15" customFormat="1" ht="15" customHeight="1" x14ac:dyDescent="0.15">
      <c r="A99" s="201" t="s">
        <v>158</v>
      </c>
      <c r="B99" s="200">
        <f t="shared" si="53"/>
        <v>0</v>
      </c>
      <c r="C99" s="173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174"/>
      <c r="T99" s="173"/>
      <c r="U99" s="22"/>
      <c r="V99" s="15" t="str">
        <f t="shared" si="54"/>
        <v/>
      </c>
      <c r="BQ99" s="23" t="str">
        <f t="shared" si="55"/>
        <v/>
      </c>
      <c r="BZ99" s="25">
        <f t="shared" si="52"/>
        <v>0</v>
      </c>
    </row>
    <row r="100" spans="1:78" s="15" customFormat="1" ht="15" customHeight="1" x14ac:dyDescent="0.15">
      <c r="A100" s="201" t="s">
        <v>159</v>
      </c>
      <c r="B100" s="200">
        <f t="shared" si="53"/>
        <v>0</v>
      </c>
      <c r="C100" s="173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174"/>
      <c r="T100" s="173"/>
      <c r="U100" s="22"/>
      <c r="V100" s="15" t="str">
        <f t="shared" si="54"/>
        <v/>
      </c>
      <c r="BQ100" s="23" t="str">
        <f t="shared" si="55"/>
        <v/>
      </c>
      <c r="BZ100" s="25">
        <f t="shared" si="52"/>
        <v>0</v>
      </c>
    </row>
    <row r="101" spans="1:78" s="15" customFormat="1" ht="15" customHeight="1" x14ac:dyDescent="0.15">
      <c r="A101" s="201" t="s">
        <v>160</v>
      </c>
      <c r="B101" s="200">
        <f t="shared" si="53"/>
        <v>0</v>
      </c>
      <c r="C101" s="173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174"/>
      <c r="T101" s="173"/>
      <c r="U101" s="22"/>
      <c r="V101" s="15" t="str">
        <f t="shared" si="54"/>
        <v/>
      </c>
      <c r="BQ101" s="23" t="str">
        <f t="shared" si="55"/>
        <v/>
      </c>
      <c r="BZ101" s="25">
        <f t="shared" si="52"/>
        <v>0</v>
      </c>
    </row>
    <row r="102" spans="1:78" s="15" customFormat="1" ht="15" customHeight="1" x14ac:dyDescent="0.15">
      <c r="A102" s="201" t="s">
        <v>161</v>
      </c>
      <c r="B102" s="200">
        <f t="shared" si="53"/>
        <v>0</v>
      </c>
      <c r="C102" s="173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174"/>
      <c r="T102" s="173"/>
      <c r="U102" s="22"/>
      <c r="V102" s="15" t="str">
        <f t="shared" si="54"/>
        <v/>
      </c>
      <c r="BQ102" s="23" t="str">
        <f t="shared" si="55"/>
        <v/>
      </c>
      <c r="BZ102" s="25">
        <f t="shared" si="52"/>
        <v>0</v>
      </c>
    </row>
    <row r="103" spans="1:78" s="15" customFormat="1" ht="15" customHeight="1" x14ac:dyDescent="0.15">
      <c r="A103" s="201" t="s">
        <v>162</v>
      </c>
      <c r="B103" s="200">
        <f t="shared" si="53"/>
        <v>0</v>
      </c>
      <c r="C103" s="173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174"/>
      <c r="T103" s="173"/>
      <c r="U103" s="22"/>
      <c r="V103" s="15" t="str">
        <f t="shared" si="54"/>
        <v/>
      </c>
      <c r="BQ103" s="23" t="str">
        <f t="shared" si="55"/>
        <v/>
      </c>
      <c r="BZ103" s="25">
        <f t="shared" si="52"/>
        <v>0</v>
      </c>
    </row>
    <row r="104" spans="1:78" s="15" customFormat="1" ht="15" customHeight="1" x14ac:dyDescent="0.15">
      <c r="A104" s="201" t="s">
        <v>163</v>
      </c>
      <c r="B104" s="200">
        <f t="shared" si="53"/>
        <v>0</v>
      </c>
      <c r="C104" s="173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174"/>
      <c r="T104" s="173"/>
      <c r="U104" s="22"/>
      <c r="V104" s="15" t="str">
        <f t="shared" si="54"/>
        <v/>
      </c>
      <c r="BQ104" s="23" t="str">
        <f t="shared" si="55"/>
        <v/>
      </c>
      <c r="BZ104" s="25">
        <f t="shared" si="52"/>
        <v>0</v>
      </c>
    </row>
    <row r="105" spans="1:78" s="15" customFormat="1" ht="15" customHeight="1" x14ac:dyDescent="0.15">
      <c r="A105" s="201" t="s">
        <v>164</v>
      </c>
      <c r="B105" s="200">
        <f t="shared" si="53"/>
        <v>0</v>
      </c>
      <c r="C105" s="173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174"/>
      <c r="T105" s="173"/>
      <c r="U105" s="22"/>
      <c r="V105" s="15" t="str">
        <f t="shared" si="54"/>
        <v/>
      </c>
      <c r="BQ105" s="23" t="str">
        <f t="shared" si="55"/>
        <v/>
      </c>
      <c r="BZ105" s="25">
        <f t="shared" si="52"/>
        <v>0</v>
      </c>
    </row>
    <row r="106" spans="1:78" s="15" customFormat="1" ht="15" customHeight="1" x14ac:dyDescent="0.15">
      <c r="A106" s="201" t="s">
        <v>165</v>
      </c>
      <c r="B106" s="200">
        <f t="shared" si="53"/>
        <v>0</v>
      </c>
      <c r="C106" s="173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174"/>
      <c r="T106" s="173"/>
      <c r="U106" s="22"/>
      <c r="V106" s="15" t="str">
        <f t="shared" si="54"/>
        <v/>
      </c>
      <c r="BQ106" s="23" t="str">
        <f t="shared" si="55"/>
        <v/>
      </c>
      <c r="BZ106" s="25">
        <f t="shared" si="52"/>
        <v>0</v>
      </c>
    </row>
    <row r="107" spans="1:78" s="15" customFormat="1" ht="15" customHeight="1" x14ac:dyDescent="0.15">
      <c r="A107" s="201" t="s">
        <v>166</v>
      </c>
      <c r="B107" s="200">
        <f t="shared" si="53"/>
        <v>0</v>
      </c>
      <c r="C107" s="173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174"/>
      <c r="T107" s="173"/>
      <c r="U107" s="22"/>
      <c r="V107" s="15" t="str">
        <f t="shared" si="54"/>
        <v/>
      </c>
      <c r="BQ107" s="23" t="str">
        <f t="shared" si="55"/>
        <v/>
      </c>
      <c r="BZ107" s="25">
        <f t="shared" si="52"/>
        <v>0</v>
      </c>
    </row>
    <row r="108" spans="1:78" s="15" customFormat="1" ht="15" customHeight="1" x14ac:dyDescent="0.15">
      <c r="A108" s="201" t="s">
        <v>167</v>
      </c>
      <c r="B108" s="200">
        <f t="shared" si="53"/>
        <v>0</v>
      </c>
      <c r="C108" s="173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174"/>
      <c r="T108" s="173"/>
      <c r="U108" s="22"/>
      <c r="V108" s="15" t="str">
        <f t="shared" si="54"/>
        <v/>
      </c>
      <c r="BQ108" s="23" t="str">
        <f t="shared" si="55"/>
        <v/>
      </c>
      <c r="BZ108" s="25">
        <f t="shared" si="52"/>
        <v>0</v>
      </c>
    </row>
    <row r="109" spans="1:78" s="15" customFormat="1" ht="15" customHeight="1" x14ac:dyDescent="0.15">
      <c r="A109" s="201" t="s">
        <v>168</v>
      </c>
      <c r="B109" s="200">
        <f t="shared" si="53"/>
        <v>0</v>
      </c>
      <c r="C109" s="179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180"/>
      <c r="T109" s="179"/>
      <c r="U109" s="39"/>
      <c r="V109" s="15" t="str">
        <f t="shared" si="54"/>
        <v/>
      </c>
      <c r="BQ109" s="23" t="str">
        <f t="shared" si="55"/>
        <v/>
      </c>
      <c r="BZ109" s="25">
        <f t="shared" si="52"/>
        <v>0</v>
      </c>
    </row>
    <row r="110" spans="1:78" s="15" customFormat="1" ht="15" customHeight="1" x14ac:dyDescent="0.15">
      <c r="A110" s="202" t="s">
        <v>4</v>
      </c>
      <c r="B110" s="203">
        <f>SUM(C110:S110)</f>
        <v>0</v>
      </c>
      <c r="C110" s="204">
        <f>SUM(C95:C109)</f>
        <v>0</v>
      </c>
      <c r="D110" s="205">
        <f t="shared" ref="D110:U110" si="56">SUM(D95:D109)</f>
        <v>0</v>
      </c>
      <c r="E110" s="205">
        <f t="shared" si="56"/>
        <v>0</v>
      </c>
      <c r="F110" s="205">
        <f t="shared" si="56"/>
        <v>0</v>
      </c>
      <c r="G110" s="205">
        <f t="shared" si="56"/>
        <v>0</v>
      </c>
      <c r="H110" s="206">
        <f t="shared" si="56"/>
        <v>0</v>
      </c>
      <c r="I110" s="205">
        <f t="shared" si="56"/>
        <v>0</v>
      </c>
      <c r="J110" s="205">
        <f t="shared" si="56"/>
        <v>0</v>
      </c>
      <c r="K110" s="205">
        <f t="shared" si="56"/>
        <v>0</v>
      </c>
      <c r="L110" s="205">
        <f t="shared" si="56"/>
        <v>0</v>
      </c>
      <c r="M110" s="205">
        <f t="shared" si="56"/>
        <v>0</v>
      </c>
      <c r="N110" s="205">
        <f t="shared" si="56"/>
        <v>0</v>
      </c>
      <c r="O110" s="205">
        <f t="shared" si="56"/>
        <v>0</v>
      </c>
      <c r="P110" s="205">
        <f t="shared" si="56"/>
        <v>0</v>
      </c>
      <c r="Q110" s="205">
        <f t="shared" si="56"/>
        <v>0</v>
      </c>
      <c r="R110" s="205">
        <f t="shared" si="56"/>
        <v>0</v>
      </c>
      <c r="S110" s="207">
        <f t="shared" si="56"/>
        <v>0</v>
      </c>
      <c r="T110" s="204">
        <f t="shared" si="56"/>
        <v>0</v>
      </c>
      <c r="U110" s="207">
        <f t="shared" si="56"/>
        <v>0</v>
      </c>
    </row>
    <row r="111" spans="1:78" s="5" customFormat="1" ht="18" customHeight="1" x14ac:dyDescent="0.15">
      <c r="A111" s="108" t="s">
        <v>169</v>
      </c>
    </row>
    <row r="112" spans="1:78" s="15" customFormat="1" ht="15" customHeight="1" x14ac:dyDescent="0.15">
      <c r="A112" s="284" t="s">
        <v>170</v>
      </c>
      <c r="B112" s="326" t="s">
        <v>171</v>
      </c>
      <c r="C112" s="329" t="s">
        <v>172</v>
      </c>
      <c r="D112" s="330"/>
      <c r="E112" s="331"/>
      <c r="F112" s="263" t="s">
        <v>173</v>
      </c>
      <c r="G112" s="264"/>
      <c r="H112" s="264"/>
      <c r="I112" s="264"/>
      <c r="J112" s="264"/>
      <c r="K112" s="264"/>
      <c r="L112" s="264"/>
      <c r="M112" s="264"/>
      <c r="N112" s="264"/>
      <c r="O112" s="264"/>
      <c r="P112" s="264"/>
      <c r="Q112" s="264"/>
      <c r="R112" s="264"/>
      <c r="S112" s="264"/>
      <c r="T112" s="208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78" s="15" customFormat="1" ht="15" customHeight="1" x14ac:dyDescent="0.15">
      <c r="A113" s="325"/>
      <c r="B113" s="327"/>
      <c r="C113" s="332"/>
      <c r="D113" s="333"/>
      <c r="E113" s="334"/>
      <c r="F113" s="285" t="s">
        <v>174</v>
      </c>
      <c r="G113" s="285"/>
      <c r="H113" s="314" t="s">
        <v>175</v>
      </c>
      <c r="I113" s="315"/>
      <c r="J113" s="314" t="s">
        <v>176</v>
      </c>
      <c r="K113" s="315"/>
      <c r="L113" s="335" t="s">
        <v>177</v>
      </c>
      <c r="M113" s="336"/>
      <c r="N113" s="314" t="s">
        <v>147</v>
      </c>
      <c r="O113" s="315"/>
      <c r="P113" s="314" t="s">
        <v>178</v>
      </c>
      <c r="Q113" s="315"/>
      <c r="R113" s="314" t="s">
        <v>151</v>
      </c>
      <c r="S113" s="315"/>
    </row>
    <row r="114" spans="1:78" s="15" customFormat="1" ht="15" customHeight="1" x14ac:dyDescent="0.15">
      <c r="A114" s="286"/>
      <c r="B114" s="328"/>
      <c r="C114" s="41" t="s">
        <v>179</v>
      </c>
      <c r="D114" s="11" t="s">
        <v>152</v>
      </c>
      <c r="E114" s="14" t="s">
        <v>153</v>
      </c>
      <c r="F114" s="41" t="s">
        <v>152</v>
      </c>
      <c r="G114" s="14" t="s">
        <v>153</v>
      </c>
      <c r="H114" s="41" t="s">
        <v>152</v>
      </c>
      <c r="I114" s="14" t="s">
        <v>153</v>
      </c>
      <c r="J114" s="41" t="s">
        <v>152</v>
      </c>
      <c r="K114" s="14" t="s">
        <v>153</v>
      </c>
      <c r="L114" s="41" t="s">
        <v>152</v>
      </c>
      <c r="M114" s="14" t="s">
        <v>153</v>
      </c>
      <c r="N114" s="41" t="s">
        <v>152</v>
      </c>
      <c r="O114" s="14" t="s">
        <v>153</v>
      </c>
      <c r="P114" s="41" t="s">
        <v>152</v>
      </c>
      <c r="Q114" s="14" t="s">
        <v>153</v>
      </c>
      <c r="R114" s="41" t="s">
        <v>152</v>
      </c>
      <c r="S114" s="14" t="s">
        <v>153</v>
      </c>
    </row>
    <row r="115" spans="1:78" s="15" customFormat="1" ht="15" customHeight="1" x14ac:dyDescent="0.15">
      <c r="A115" s="209" t="s">
        <v>180</v>
      </c>
      <c r="B115" s="210"/>
      <c r="C115" s="211">
        <f t="shared" ref="C115:C118" si="57">SUM(D115+E115)</f>
        <v>0</v>
      </c>
      <c r="D115" s="212">
        <f>+F115+H115+J115+L115+N115+P115+R115</f>
        <v>0</v>
      </c>
      <c r="E115" s="213">
        <f>+G115+I115+K115+M115+O115+Q115+S115</f>
        <v>0</v>
      </c>
      <c r="F115" s="214"/>
      <c r="G115" s="215"/>
      <c r="H115" s="214"/>
      <c r="I115" s="215"/>
      <c r="J115" s="214"/>
      <c r="K115" s="216"/>
      <c r="L115" s="214"/>
      <c r="M115" s="216"/>
      <c r="N115" s="214"/>
      <c r="O115" s="216"/>
      <c r="P115" s="214"/>
      <c r="Q115" s="216"/>
      <c r="R115" s="214"/>
      <c r="S115" s="216"/>
    </row>
    <row r="116" spans="1:78" s="15" customFormat="1" ht="15" customHeight="1" x14ac:dyDescent="0.15">
      <c r="A116" s="217" t="s">
        <v>181</v>
      </c>
      <c r="B116" s="173"/>
      <c r="C116" s="218">
        <f t="shared" si="57"/>
        <v>0</v>
      </c>
      <c r="D116" s="219">
        <f>+F116+H116+J116+L116+N116+P116+R116</f>
        <v>0</v>
      </c>
      <c r="E116" s="220">
        <f t="shared" ref="E116:E118" si="58">+G116+I116+K116+M116+O116+Q116+S116</f>
        <v>0</v>
      </c>
      <c r="F116" s="221"/>
      <c r="G116" s="222"/>
      <c r="H116" s="173"/>
      <c r="I116" s="22"/>
      <c r="J116" s="173"/>
      <c r="K116" s="174"/>
      <c r="L116" s="173"/>
      <c r="M116" s="174"/>
      <c r="N116" s="173"/>
      <c r="O116" s="174"/>
      <c r="P116" s="173"/>
      <c r="Q116" s="174"/>
      <c r="R116" s="173"/>
      <c r="S116" s="174"/>
    </row>
    <row r="117" spans="1:78" s="15" customFormat="1" ht="15" customHeight="1" x14ac:dyDescent="0.15">
      <c r="A117" s="133" t="s">
        <v>182</v>
      </c>
      <c r="B117" s="132"/>
      <c r="C117" s="223">
        <f t="shared" si="57"/>
        <v>0</v>
      </c>
      <c r="D117" s="219">
        <f t="shared" ref="D117" si="59">+F117+H117+J117+L117+N117+P117+R117</f>
        <v>0</v>
      </c>
      <c r="E117" s="224">
        <f t="shared" si="58"/>
        <v>0</v>
      </c>
      <c r="F117" s="121"/>
      <c r="G117" s="225"/>
      <c r="H117" s="226"/>
      <c r="I117" s="222"/>
      <c r="J117" s="227"/>
      <c r="K117" s="132"/>
      <c r="L117" s="226"/>
      <c r="M117" s="222"/>
      <c r="N117" s="226"/>
      <c r="O117" s="222"/>
      <c r="P117" s="226"/>
      <c r="Q117" s="222"/>
      <c r="R117" s="121"/>
      <c r="S117" s="132"/>
    </row>
    <row r="118" spans="1:78" s="15" customFormat="1" ht="15" customHeight="1" x14ac:dyDescent="0.15">
      <c r="A118" s="228" t="s">
        <v>183</v>
      </c>
      <c r="B118" s="229"/>
      <c r="C118" s="218">
        <f t="shared" si="57"/>
        <v>0</v>
      </c>
      <c r="D118" s="219">
        <f>+F118+H118+J118+L118+N118+P118+R118</f>
        <v>0</v>
      </c>
      <c r="E118" s="220">
        <f t="shared" si="58"/>
        <v>0</v>
      </c>
      <c r="F118" s="230"/>
      <c r="G118" s="222"/>
      <c r="H118" s="231"/>
      <c r="I118" s="225"/>
      <c r="J118" s="232"/>
      <c r="K118" s="229"/>
      <c r="L118" s="233"/>
      <c r="M118" s="222"/>
      <c r="N118" s="234"/>
      <c r="O118" s="229"/>
      <c r="P118" s="235"/>
      <c r="Q118" s="225"/>
      <c r="R118" s="235"/>
      <c r="S118" s="225"/>
    </row>
    <row r="119" spans="1:78" s="15" customFormat="1" ht="15" customHeight="1" x14ac:dyDescent="0.15">
      <c r="A119" s="134" t="s">
        <v>184</v>
      </c>
      <c r="B119" s="99"/>
      <c r="C119" s="135"/>
      <c r="D119" s="253"/>
      <c r="E119" s="254"/>
      <c r="F119" s="28"/>
      <c r="G119" s="254"/>
      <c r="H119" s="255"/>
      <c r="I119" s="256"/>
      <c r="J119" s="257"/>
      <c r="K119" s="256"/>
      <c r="L119" s="257"/>
      <c r="M119" s="254"/>
      <c r="N119" s="258"/>
      <c r="O119" s="256"/>
      <c r="P119" s="257"/>
      <c r="Q119" s="259"/>
      <c r="R119" s="257"/>
      <c r="S119" s="254"/>
    </row>
    <row r="120" spans="1:78" s="15" customFormat="1" ht="15" customHeight="1" x14ac:dyDescent="0.15">
      <c r="A120" s="242" t="s">
        <v>4</v>
      </c>
      <c r="B120" s="243">
        <f>SUM(B115:B119)</f>
        <v>0</v>
      </c>
      <c r="C120" s="65">
        <f>SUM(C115:C119)</f>
        <v>0</v>
      </c>
      <c r="D120" s="244">
        <f>SUM(D115:D119)</f>
        <v>0</v>
      </c>
      <c r="E120" s="68">
        <f t="shared" ref="E120:S120" si="60">SUM(E115:E119)</f>
        <v>0</v>
      </c>
      <c r="F120" s="66">
        <f t="shared" si="60"/>
        <v>0</v>
      </c>
      <c r="G120" s="68">
        <f t="shared" si="60"/>
        <v>0</v>
      </c>
      <c r="H120" s="66">
        <f t="shared" si="60"/>
        <v>0</v>
      </c>
      <c r="I120" s="68">
        <f t="shared" si="60"/>
        <v>0</v>
      </c>
      <c r="J120" s="65">
        <f t="shared" si="60"/>
        <v>0</v>
      </c>
      <c r="K120" s="245">
        <f t="shared" si="60"/>
        <v>0</v>
      </c>
      <c r="L120" s="66">
        <f t="shared" si="60"/>
        <v>0</v>
      </c>
      <c r="M120" s="68">
        <f t="shared" si="60"/>
        <v>0</v>
      </c>
      <c r="N120" s="66">
        <f t="shared" si="60"/>
        <v>0</v>
      </c>
      <c r="O120" s="68">
        <f t="shared" si="60"/>
        <v>0</v>
      </c>
      <c r="P120" s="66">
        <f t="shared" si="60"/>
        <v>0</v>
      </c>
      <c r="Q120" s="68">
        <f t="shared" si="60"/>
        <v>0</v>
      </c>
      <c r="R120" s="66">
        <f t="shared" si="60"/>
        <v>0</v>
      </c>
      <c r="S120" s="67">
        <f t="shared" si="60"/>
        <v>0</v>
      </c>
      <c r="T120" s="246"/>
    </row>
    <row r="121" spans="1:78" x14ac:dyDescent="0.25">
      <c r="BQ121"/>
      <c r="BR121"/>
      <c r="BS121"/>
      <c r="BT121"/>
      <c r="BU121"/>
      <c r="BW121"/>
      <c r="BX121"/>
      <c r="BY121"/>
      <c r="BZ121"/>
    </row>
    <row r="122" spans="1:78" x14ac:dyDescent="0.25">
      <c r="BQ122"/>
      <c r="BR122"/>
      <c r="BS122"/>
      <c r="BT122"/>
      <c r="BU122"/>
      <c r="BW122"/>
      <c r="BX122"/>
      <c r="BY122"/>
      <c r="BZ122"/>
    </row>
    <row r="123" spans="1:78" x14ac:dyDescent="0.25">
      <c r="BQ123"/>
      <c r="BR123"/>
      <c r="BS123"/>
      <c r="BT123"/>
      <c r="BU123"/>
      <c r="BW123"/>
      <c r="BX123"/>
      <c r="BY123"/>
      <c r="BZ123"/>
    </row>
    <row r="124" spans="1:78" x14ac:dyDescent="0.25">
      <c r="BQ124"/>
      <c r="BR124"/>
      <c r="BS124"/>
      <c r="BT124"/>
      <c r="BU124"/>
      <c r="BW124"/>
      <c r="BX124"/>
      <c r="BY124"/>
      <c r="BZ124"/>
    </row>
    <row r="125" spans="1:78" x14ac:dyDescent="0.25">
      <c r="BQ125"/>
      <c r="BR125"/>
      <c r="BS125"/>
      <c r="BT125"/>
      <c r="BU125"/>
      <c r="BW125"/>
      <c r="BX125"/>
      <c r="BY125"/>
      <c r="BZ125"/>
    </row>
    <row r="126" spans="1:78" x14ac:dyDescent="0.25">
      <c r="BQ126"/>
      <c r="BR126"/>
      <c r="BS126"/>
      <c r="BT126"/>
      <c r="BU126"/>
      <c r="BW126"/>
      <c r="BX126"/>
      <c r="BY126"/>
      <c r="BZ126"/>
    </row>
    <row r="127" spans="1:78" x14ac:dyDescent="0.25">
      <c r="BQ127"/>
      <c r="BR127"/>
      <c r="BS127"/>
      <c r="BT127"/>
      <c r="BU127"/>
      <c r="BW127"/>
      <c r="BX127"/>
      <c r="BY127"/>
      <c r="BZ127"/>
    </row>
    <row r="128" spans="1:78" x14ac:dyDescent="0.25">
      <c r="BQ128"/>
      <c r="BR128"/>
      <c r="BS128"/>
      <c r="BT128"/>
      <c r="BU128"/>
      <c r="BW128"/>
      <c r="BX128"/>
      <c r="BY128"/>
      <c r="BZ128"/>
    </row>
    <row r="129" spans="1:78" x14ac:dyDescent="0.25">
      <c r="BQ129"/>
      <c r="BR129"/>
      <c r="BS129"/>
      <c r="BT129"/>
      <c r="BU129"/>
      <c r="BW129"/>
      <c r="BX129"/>
      <c r="BY129"/>
      <c r="BZ129"/>
    </row>
    <row r="130" spans="1:78" x14ac:dyDescent="0.25">
      <c r="BQ130"/>
      <c r="BR130"/>
      <c r="BS130"/>
      <c r="BT130"/>
      <c r="BU130"/>
      <c r="BW130"/>
      <c r="BX130"/>
      <c r="BY130"/>
      <c r="BZ130"/>
    </row>
    <row r="131" spans="1:78" x14ac:dyDescent="0.25">
      <c r="BQ131"/>
      <c r="BR131"/>
      <c r="BS131"/>
      <c r="BT131"/>
      <c r="BU131"/>
      <c r="BW131"/>
      <c r="BX131"/>
      <c r="BY131"/>
      <c r="BZ131"/>
    </row>
    <row r="132" spans="1:78" x14ac:dyDescent="0.25">
      <c r="BQ132"/>
      <c r="BR132"/>
      <c r="BS132"/>
      <c r="BT132"/>
      <c r="BU132"/>
      <c r="BW132"/>
      <c r="BX132"/>
      <c r="BY132"/>
      <c r="BZ132"/>
    </row>
    <row r="133" spans="1:78" x14ac:dyDescent="0.25">
      <c r="BQ133"/>
      <c r="BR133"/>
      <c r="BS133"/>
      <c r="BT133"/>
      <c r="BU133"/>
      <c r="BW133"/>
      <c r="BX133"/>
      <c r="BY133"/>
      <c r="BZ133"/>
    </row>
    <row r="134" spans="1:78" x14ac:dyDescent="0.25">
      <c r="BQ134"/>
      <c r="BR134"/>
      <c r="BS134"/>
      <c r="BT134"/>
      <c r="BU134"/>
      <c r="BW134"/>
      <c r="BX134"/>
      <c r="BY134"/>
      <c r="BZ134"/>
    </row>
    <row r="135" spans="1:78" x14ac:dyDescent="0.25">
      <c r="BQ135"/>
      <c r="BR135"/>
      <c r="BS135"/>
      <c r="BT135"/>
      <c r="BU135"/>
      <c r="BW135"/>
      <c r="BX135"/>
      <c r="BY135"/>
      <c r="BZ135"/>
    </row>
    <row r="136" spans="1:78" x14ac:dyDescent="0.25">
      <c r="BQ136"/>
      <c r="BR136"/>
      <c r="BS136"/>
      <c r="BT136"/>
      <c r="BU136"/>
      <c r="BW136"/>
      <c r="BX136"/>
      <c r="BY136"/>
      <c r="BZ136"/>
    </row>
    <row r="137" spans="1:78" x14ac:dyDescent="0.25">
      <c r="BQ137"/>
      <c r="BR137"/>
      <c r="BS137"/>
      <c r="BT137"/>
      <c r="BU137"/>
      <c r="BW137"/>
      <c r="BX137"/>
      <c r="BY137"/>
      <c r="BZ137"/>
    </row>
    <row r="138" spans="1:78" x14ac:dyDescent="0.25">
      <c r="BQ138"/>
      <c r="BR138"/>
      <c r="BS138"/>
      <c r="BT138"/>
      <c r="BU138"/>
      <c r="BW138"/>
      <c r="BX138"/>
      <c r="BY138"/>
      <c r="BZ138"/>
    </row>
    <row r="139" spans="1:78" hidden="1" x14ac:dyDescent="0.25">
      <c r="A139" s="247" t="e">
        <f>SUM(C10:C35,D38:J47,#REF!,C50:C59,D64:D69,C74:C81,B86:B87,B90:C90,B95:B110)</f>
        <v>#REF!</v>
      </c>
      <c r="B139" s="248">
        <f>SUM(BW10:CA109)</f>
        <v>0</v>
      </c>
      <c r="BQ139"/>
      <c r="BR139"/>
      <c r="BS139"/>
      <c r="BT139"/>
      <c r="BU139"/>
      <c r="BW139"/>
      <c r="BX139"/>
      <c r="BY139"/>
      <c r="BZ139"/>
    </row>
    <row r="140" spans="1:78" x14ac:dyDescent="0.25">
      <c r="BQ140"/>
      <c r="BR140"/>
      <c r="BS140"/>
      <c r="BT140"/>
      <c r="BU140"/>
      <c r="BW140"/>
      <c r="BX140"/>
      <c r="BY140"/>
      <c r="BZ140"/>
    </row>
    <row r="141" spans="1:78" x14ac:dyDescent="0.25">
      <c r="BQ141"/>
      <c r="BR141"/>
      <c r="BS141"/>
      <c r="BT141"/>
      <c r="BU141"/>
      <c r="BW141"/>
      <c r="BX141"/>
      <c r="BY141"/>
      <c r="BZ141"/>
    </row>
    <row r="142" spans="1:78" x14ac:dyDescent="0.25">
      <c r="BQ142"/>
      <c r="BR142"/>
      <c r="BS142"/>
      <c r="BT142"/>
      <c r="BU142"/>
      <c r="BW142"/>
      <c r="BX142"/>
      <c r="BY142"/>
      <c r="BZ142"/>
    </row>
    <row r="143" spans="1:78" x14ac:dyDescent="0.25">
      <c r="BQ143"/>
      <c r="BR143"/>
      <c r="BS143"/>
      <c r="BT143"/>
      <c r="BU143"/>
      <c r="BW143"/>
      <c r="BX143"/>
      <c r="BY143"/>
      <c r="BZ143"/>
    </row>
    <row r="144" spans="1:78" x14ac:dyDescent="0.25">
      <c r="BQ144"/>
      <c r="BR144"/>
      <c r="BS144"/>
      <c r="BT144"/>
      <c r="BU144"/>
      <c r="BW144"/>
      <c r="BX144"/>
      <c r="BY144"/>
      <c r="BZ144"/>
    </row>
    <row r="145" spans="1:78" x14ac:dyDescent="0.25">
      <c r="BQ145"/>
      <c r="BR145"/>
      <c r="BS145"/>
      <c r="BT145"/>
      <c r="BU145"/>
      <c r="BW145"/>
      <c r="BX145"/>
      <c r="BY145"/>
      <c r="BZ145"/>
    </row>
    <row r="146" spans="1:78" x14ac:dyDescent="0.25">
      <c r="BQ146"/>
      <c r="BR146"/>
      <c r="BS146"/>
      <c r="BT146"/>
      <c r="BU146"/>
      <c r="BW146"/>
      <c r="BX146"/>
      <c r="BY146"/>
      <c r="BZ146"/>
    </row>
    <row r="147" spans="1:78" x14ac:dyDescent="0.25">
      <c r="BQ147"/>
      <c r="BR147"/>
      <c r="BS147"/>
      <c r="BT147"/>
      <c r="BU147"/>
      <c r="BW147"/>
      <c r="BX147"/>
      <c r="BY147"/>
      <c r="BZ147"/>
    </row>
    <row r="148" spans="1:78" x14ac:dyDescent="0.25">
      <c r="BQ148"/>
      <c r="BR148"/>
      <c r="BS148"/>
      <c r="BT148"/>
      <c r="BU148"/>
      <c r="BW148"/>
      <c r="BX148"/>
      <c r="BY148"/>
      <c r="BZ148"/>
    </row>
    <row r="149" spans="1:78" x14ac:dyDescent="0.25">
      <c r="BQ149"/>
      <c r="BR149"/>
      <c r="BS149"/>
      <c r="BT149"/>
      <c r="BU149"/>
      <c r="BW149"/>
      <c r="BX149"/>
      <c r="BY149"/>
      <c r="BZ149"/>
    </row>
    <row r="150" spans="1:78" hidden="1" x14ac:dyDescent="0.25">
      <c r="A150" s="249">
        <f>SUM(C10:C35,C38:J40,C42:J46,C50:C58,C64:D69,C74:C81,B86:B87,B95:B109,B90:C90,B115:C119)</f>
        <v>88</v>
      </c>
      <c r="B150" s="249">
        <f>SUM(BZ10:CG109)</f>
        <v>0</v>
      </c>
      <c r="BQ150"/>
      <c r="BR150"/>
      <c r="BS150"/>
      <c r="BT150"/>
      <c r="BU150"/>
      <c r="BW150"/>
      <c r="BX150"/>
      <c r="BY150"/>
      <c r="BZ150"/>
    </row>
    <row r="151" spans="1:78" x14ac:dyDescent="0.25">
      <c r="BQ151"/>
      <c r="BR151"/>
      <c r="BS151"/>
      <c r="BT151"/>
      <c r="BU151"/>
      <c r="BW151"/>
      <c r="BX151"/>
      <c r="BY151"/>
      <c r="BZ151"/>
    </row>
    <row r="152" spans="1:78" x14ac:dyDescent="0.25">
      <c r="BQ152"/>
      <c r="BR152"/>
      <c r="BS152"/>
      <c r="BT152"/>
      <c r="BU152"/>
      <c r="BW152"/>
      <c r="BX152"/>
      <c r="BY152"/>
      <c r="BZ152"/>
    </row>
    <row r="153" spans="1:78" x14ac:dyDescent="0.25">
      <c r="BQ153"/>
      <c r="BR153"/>
      <c r="BS153"/>
      <c r="BT153"/>
      <c r="BU153"/>
      <c r="BW153"/>
      <c r="BX153"/>
      <c r="BY153"/>
      <c r="BZ153"/>
    </row>
    <row r="154" spans="1:78" x14ac:dyDescent="0.25">
      <c r="BQ154"/>
      <c r="BR154"/>
      <c r="BS154"/>
      <c r="BT154"/>
      <c r="BU154"/>
      <c r="BW154"/>
      <c r="BX154"/>
      <c r="BY154"/>
      <c r="BZ154"/>
    </row>
    <row r="155" spans="1:78" x14ac:dyDescent="0.25">
      <c r="BQ155"/>
      <c r="BR155"/>
      <c r="BS155"/>
      <c r="BT155"/>
      <c r="BU155"/>
      <c r="BW155"/>
      <c r="BX155"/>
      <c r="BY155"/>
      <c r="BZ155"/>
    </row>
    <row r="156" spans="1:78" x14ac:dyDescent="0.25">
      <c r="BQ156"/>
      <c r="BR156"/>
      <c r="BS156"/>
      <c r="BT156"/>
      <c r="BU156"/>
      <c r="BW156"/>
      <c r="BX156"/>
      <c r="BY156"/>
      <c r="BZ156"/>
    </row>
    <row r="157" spans="1:78" x14ac:dyDescent="0.25">
      <c r="BQ157"/>
      <c r="BR157"/>
      <c r="BS157"/>
      <c r="BT157"/>
      <c r="BU157"/>
      <c r="BW157"/>
      <c r="BX157"/>
      <c r="BY157"/>
      <c r="BZ157"/>
    </row>
    <row r="158" spans="1:78" x14ac:dyDescent="0.25">
      <c r="BQ158"/>
      <c r="BR158"/>
      <c r="BS158"/>
      <c r="BT158"/>
      <c r="BU158"/>
      <c r="BW158"/>
      <c r="BX158"/>
      <c r="BY158"/>
      <c r="BZ158"/>
    </row>
    <row r="159" spans="1:78" x14ac:dyDescent="0.25">
      <c r="BQ159"/>
      <c r="BR159"/>
      <c r="BS159"/>
      <c r="BT159"/>
      <c r="BU159"/>
      <c r="BW159"/>
      <c r="BX159"/>
      <c r="BY159"/>
      <c r="BZ159"/>
    </row>
    <row r="160" spans="1:78" x14ac:dyDescent="0.25">
      <c r="BQ160"/>
      <c r="BR160"/>
      <c r="BS160"/>
      <c r="BT160"/>
      <c r="BU160"/>
      <c r="BW160"/>
      <c r="BX160"/>
      <c r="BY160"/>
      <c r="BZ160"/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</sheetData>
  <mergeCells count="86">
    <mergeCell ref="R113:S113"/>
    <mergeCell ref="A92:A94"/>
    <mergeCell ref="B92:B94"/>
    <mergeCell ref="C92:S92"/>
    <mergeCell ref="T92:U93"/>
    <mergeCell ref="C93:S93"/>
    <mergeCell ref="A112:A114"/>
    <mergeCell ref="B112:B114"/>
    <mergeCell ref="C112:E113"/>
    <mergeCell ref="F112:S112"/>
    <mergeCell ref="F113:G113"/>
    <mergeCell ref="H113:I113"/>
    <mergeCell ref="J113:K113"/>
    <mergeCell ref="L113:M113"/>
    <mergeCell ref="N113:O113"/>
    <mergeCell ref="P113:Q113"/>
    <mergeCell ref="C84:G84"/>
    <mergeCell ref="G72:G73"/>
    <mergeCell ref="A74:B74"/>
    <mergeCell ref="A75:B75"/>
    <mergeCell ref="A76:B76"/>
    <mergeCell ref="A77:B77"/>
    <mergeCell ref="A78:B78"/>
    <mergeCell ref="A71:B73"/>
    <mergeCell ref="C71:G71"/>
    <mergeCell ref="A79:B79"/>
    <mergeCell ref="A80:B80"/>
    <mergeCell ref="A81:B81"/>
    <mergeCell ref="A84:A85"/>
    <mergeCell ref="B84:B85"/>
    <mergeCell ref="T62:T63"/>
    <mergeCell ref="U62:U63"/>
    <mergeCell ref="A64:B64"/>
    <mergeCell ref="A65:B65"/>
    <mergeCell ref="A66:A69"/>
    <mergeCell ref="Q62:Q63"/>
    <mergeCell ref="R62:R63"/>
    <mergeCell ref="S62:S63"/>
    <mergeCell ref="H71:I72"/>
    <mergeCell ref="C72:C73"/>
    <mergeCell ref="D72:F72"/>
    <mergeCell ref="A59:B59"/>
    <mergeCell ref="A62:B63"/>
    <mergeCell ref="C62:P62"/>
    <mergeCell ref="A58:B58"/>
    <mergeCell ref="A38:A40"/>
    <mergeCell ref="A41:B41"/>
    <mergeCell ref="A42:A46"/>
    <mergeCell ref="A47:B47"/>
    <mergeCell ref="A49:B49"/>
    <mergeCell ref="A50:B50"/>
    <mergeCell ref="A51:B51"/>
    <mergeCell ref="A52:B52"/>
    <mergeCell ref="A53:B53"/>
    <mergeCell ref="A54:A56"/>
    <mergeCell ref="A57:B57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N36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13:B13"/>
    <mergeCell ref="A6:P6"/>
    <mergeCell ref="A9:B9"/>
    <mergeCell ref="A10:B10"/>
    <mergeCell ref="A11:B11"/>
    <mergeCell ref="A12:B12"/>
  </mergeCells>
  <dataValidations count="5">
    <dataValidation type="whole" allowBlank="1" showInputMessage="1" showErrorMessage="1" sqref="D10:S35" xr:uid="{D6F63112-263F-43DC-93E8-2FF3CA16C1FC}">
      <formula1>0</formula1>
      <formula2>9.99999999999999E+34</formula2>
    </dataValidation>
    <dataValidation type="whole" allowBlank="1" showInputMessage="1" showErrorMessage="1" sqref="C42:N46" xr:uid="{CCC9F9A1-C598-4829-BEE7-D58CB23D98AA}">
      <formula1>0</formula1>
      <formula2>9.99999999999999E+30</formula2>
    </dataValidation>
    <dataValidation type="whole" allowBlank="1" showInputMessage="1" showErrorMessage="1" sqref="D50:M58" xr:uid="{B7AF0BAA-C66B-421C-B277-628A762D4BD2}">
      <formula1>0</formula1>
      <formula2>9.99999999999999E+36</formula2>
    </dataValidation>
    <dataValidation type="whole" operator="greaterThanOrEqual" allowBlank="1" showInputMessage="1" showErrorMessage="1" sqref="D74:I81 C86:G87 B90:C90 C95:U109 F115:S118 C64:C69 C47:N47 C38:N41 E64:U69 B115:B119 C119" xr:uid="{4443443D-2106-4C5F-82C6-EBB52C66AB5C}">
      <formula1>0</formula1>
    </dataValidation>
    <dataValidation type="whole" operator="equal" allowBlank="1" showInputMessage="1" showErrorMessage="1" sqref="D119:S119" xr:uid="{ADAE8497-4483-4EDC-9FD9-D77DA412B443}">
      <formula1>0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H354"/>
  <sheetViews>
    <sheetView workbookViewId="0"/>
  </sheetViews>
  <sheetFormatPr baseColWidth="10" defaultColWidth="11.42578125" defaultRowHeight="15" x14ac:dyDescent="0.25"/>
  <cols>
    <col min="1" max="1" width="40.42578125" customWidth="1"/>
    <col min="2" max="2" width="32.7109375" customWidth="1"/>
    <col min="3" max="3" width="18.28515625" customWidth="1"/>
    <col min="4" max="9" width="16" customWidth="1"/>
    <col min="10" max="10" width="16.7109375" customWidth="1"/>
    <col min="11" max="11" width="15.28515625" customWidth="1"/>
    <col min="12" max="12" width="14.5703125" customWidth="1"/>
    <col min="13" max="13" width="15.140625" customWidth="1"/>
    <col min="14" max="19" width="14.7109375" customWidth="1"/>
    <col min="67" max="68" width="11.42578125" hidden="1" customWidth="1"/>
    <col min="69" max="73" width="10.7109375" style="250" hidden="1" customWidth="1"/>
    <col min="74" max="74" width="10.7109375" hidden="1" customWidth="1"/>
    <col min="75" max="78" width="10.7109375" style="251" hidden="1" customWidth="1"/>
    <col min="79" max="85" width="10.7109375" hidden="1" customWidth="1"/>
    <col min="86" max="86" width="11.42578125" hidden="1" customWidth="1"/>
    <col min="87" max="95" width="0" hidden="1" customWidth="1"/>
  </cols>
  <sheetData>
    <row r="1" spans="1:85" x14ac:dyDescent="0.25">
      <c r="A1" s="1" t="s">
        <v>0</v>
      </c>
      <c r="BQ1"/>
      <c r="BR1"/>
      <c r="BS1"/>
      <c r="BT1"/>
      <c r="BU1"/>
      <c r="BW1"/>
      <c r="BX1"/>
      <c r="BY1"/>
      <c r="BZ1"/>
    </row>
    <row r="2" spans="1:85" x14ac:dyDescent="0.25">
      <c r="A2" s="1" t="str">
        <f>CONCATENATE("COMUNA: ",[12]NOMBRE!B2, " (",[12]NOMBRE!C2,[12]NOMBRE!D2,[12]NOMBRE!E2,[12]NOMBRE!F2,[12]NOMBRE!G2,")")</f>
        <v>COMUNA: LINARES (07401)</v>
      </c>
      <c r="BQ2"/>
      <c r="BR2"/>
      <c r="BS2"/>
      <c r="BT2"/>
      <c r="BU2"/>
      <c r="BW2"/>
      <c r="BX2"/>
      <c r="BY2"/>
      <c r="BZ2"/>
    </row>
    <row r="3" spans="1:85" x14ac:dyDescent="0.25">
      <c r="A3" s="1" t="str">
        <f>CONCATENATE("ESTABLECIMIENTO/ESTRATEGIA: ", [12]NOMBRE!B3, " (",[12]NOMBRE!C3,[12]NOMBRE!D3,[12]NOMBRE!E3,[12]NOMBRE!F3,[12]NOMBRE!G3,[12]NOMBRE!H3,")")</f>
        <v>ESTABLECIMIENTO/ESTRATEGIA: HOSPITAL PRESIDENTE CARLOS IBAÑEZ DEL CAMPO (116108)</v>
      </c>
      <c r="BQ3"/>
      <c r="BR3"/>
      <c r="BS3"/>
      <c r="BT3"/>
      <c r="BU3"/>
      <c r="BW3"/>
      <c r="BX3"/>
      <c r="BY3"/>
      <c r="BZ3"/>
    </row>
    <row r="4" spans="1:85" x14ac:dyDescent="0.25">
      <c r="A4" s="1" t="str">
        <f>CONCATENATE("MES: ",[12]NOMBRE!B6, " (",[12]NOMBRE!C6,[12]NOMBRE!D6,")")</f>
        <v>MES: NOVIEMBRE (11)</v>
      </c>
      <c r="BQ4"/>
      <c r="BR4"/>
      <c r="BS4"/>
      <c r="BT4"/>
      <c r="BU4"/>
      <c r="BW4"/>
      <c r="BX4"/>
      <c r="BY4"/>
      <c r="BZ4"/>
    </row>
    <row r="5" spans="1:85" x14ac:dyDescent="0.25">
      <c r="A5" s="1" t="str">
        <f>CONCATENATE("AÑO: ",[12]NOMBRE!B7)</f>
        <v>AÑO: 2025</v>
      </c>
      <c r="BQ5"/>
      <c r="BR5"/>
      <c r="BS5"/>
      <c r="BT5"/>
      <c r="BU5"/>
      <c r="BW5"/>
      <c r="BX5"/>
      <c r="BY5"/>
      <c r="BZ5"/>
    </row>
    <row r="6" spans="1:85" ht="18" customHeight="1" x14ac:dyDescent="0.25">
      <c r="A6" s="262" t="s">
        <v>1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BQ6"/>
      <c r="BR6"/>
      <c r="BS6"/>
      <c r="BT6"/>
      <c r="BU6"/>
      <c r="BW6"/>
      <c r="BX6"/>
      <c r="BY6"/>
      <c r="BZ6"/>
    </row>
    <row r="7" spans="1:85" x14ac:dyDescent="0.25">
      <c r="S7" s="2"/>
      <c r="T7" s="2"/>
      <c r="BQ7"/>
      <c r="BR7"/>
      <c r="BS7"/>
      <c r="BT7"/>
      <c r="BU7"/>
      <c r="BW7"/>
      <c r="BX7"/>
      <c r="BY7"/>
      <c r="BZ7"/>
    </row>
    <row r="8" spans="1:85" s="5" customFormat="1" ht="18" customHeight="1" x14ac:dyDescent="0.15">
      <c r="A8" s="3" t="s">
        <v>2</v>
      </c>
      <c r="B8" s="4"/>
      <c r="C8" s="4"/>
      <c r="D8" s="4"/>
      <c r="E8" s="4"/>
      <c r="F8" s="4"/>
      <c r="G8" s="3"/>
      <c r="H8" s="4"/>
      <c r="I8" s="4"/>
      <c r="J8" s="4"/>
      <c r="K8" s="4"/>
      <c r="L8" s="4"/>
      <c r="M8" s="4"/>
      <c r="N8" s="4"/>
      <c r="O8" s="4"/>
      <c r="P8" s="4"/>
      <c r="S8" s="2"/>
      <c r="T8" s="2"/>
    </row>
    <row r="9" spans="1:85" s="15" customFormat="1" ht="47.25" customHeight="1" x14ac:dyDescent="0.15">
      <c r="A9" s="263" t="s">
        <v>3</v>
      </c>
      <c r="B9" s="264"/>
      <c r="C9" s="6" t="s">
        <v>4</v>
      </c>
      <c r="D9" s="7" t="s">
        <v>5</v>
      </c>
      <c r="E9" s="8" t="s">
        <v>6</v>
      </c>
      <c r="F9" s="8" t="s">
        <v>7</v>
      </c>
      <c r="G9" s="9" t="s">
        <v>8</v>
      </c>
      <c r="H9" s="10" t="s">
        <v>9</v>
      </c>
      <c r="I9" s="10" t="s">
        <v>10</v>
      </c>
      <c r="J9" s="11" t="s">
        <v>11</v>
      </c>
      <c r="K9" s="9" t="s">
        <v>12</v>
      </c>
      <c r="L9" s="12" t="s">
        <v>13</v>
      </c>
      <c r="M9" s="13" t="s">
        <v>14</v>
      </c>
      <c r="N9" s="8" t="s">
        <v>15</v>
      </c>
      <c r="O9" s="8" t="s">
        <v>16</v>
      </c>
      <c r="P9" s="8" t="s">
        <v>17</v>
      </c>
      <c r="Q9" s="8" t="s">
        <v>18</v>
      </c>
      <c r="R9" s="8" t="s">
        <v>19</v>
      </c>
      <c r="S9" s="14" t="s">
        <v>20</v>
      </c>
      <c r="T9" s="2"/>
      <c r="U9" s="2"/>
    </row>
    <row r="10" spans="1:85" s="15" customFormat="1" ht="15" customHeight="1" x14ac:dyDescent="0.15">
      <c r="A10" s="265" t="s">
        <v>21</v>
      </c>
      <c r="B10" s="266"/>
      <c r="C10" s="16">
        <f>SUM(D10:G10)</f>
        <v>0</v>
      </c>
      <c r="D10" s="17"/>
      <c r="E10" s="17"/>
      <c r="F10" s="17"/>
      <c r="G10" s="17"/>
      <c r="H10" s="18"/>
      <c r="I10" s="18"/>
      <c r="J10" s="17"/>
      <c r="K10" s="17"/>
      <c r="L10" s="17"/>
      <c r="M10" s="19"/>
      <c r="N10" s="20"/>
      <c r="O10" s="20"/>
      <c r="P10" s="20"/>
      <c r="Q10" s="21"/>
      <c r="R10" s="20"/>
      <c r="S10" s="22"/>
      <c r="T10" s="15" t="str">
        <f>BQ10&amp;BS10&amp;BT10&amp;BU10&amp;BW10&amp;BX10</f>
        <v/>
      </c>
      <c r="BQ10" s="23" t="str">
        <f>IF((J10+K10+L10)&lt;&gt;C10," * La suma del N° de Primera visita + Segunda visita + Tercera o más visitas de seguimiento debe ser igual al Total.","")</f>
        <v/>
      </c>
      <c r="BR10" s="24"/>
      <c r="BS10" s="23" t="str">
        <f>IF(AND(C10&gt;0,N10="")," * No olvide digitar la variable Pueblos Originarios. Digite Cero si no tiene..",IF(N10&gt;C10," * La variable Pueblos Originarios no puede ser mayor al Total.",""))</f>
        <v/>
      </c>
      <c r="BT10" s="23" t="str">
        <f>IF(AND(C10&gt;0,O10="")," * No olvide digitar la variable Migrantes. Digite Cero si no tiene.",IF(O10&gt;C10," * La variable Migrantes no puede ser mayor al Total.",""))</f>
        <v/>
      </c>
      <c r="BU10" s="23" t="str">
        <f>IF(AND($C10&gt;0,P10="")," * No olvide digitar la variable Espacio Amigable/Adolescente. Digite Cero si no tiene.",IF(P10&gt;$C10," * La variable Espacio Amigable/Adolescente no puede ser mayor al Total.",""))</f>
        <v/>
      </c>
      <c r="BV10" s="24"/>
      <c r="BW10" s="23" t="str">
        <f>IF(AND($C10&gt;0,R10="")," * No olvide digitar la variable Niños, Niñas, Adolescentes y Jóvenes SENAME. Digite Cero si no tiene.",IF(R10&gt;$C10," * La variable Niños, Niñas, Adolescentes y Jóvenes SENAME no puede ser mayor al Total.",""))</f>
        <v/>
      </c>
      <c r="BX10" s="23" t="str">
        <f>IF(AND($C10&gt;0,S10="")," * No olvide digitar la variable Niños, niñas, Adolescentes y Jóvenes Mejor Niñez. Digite Cero si no tiene.",IF(S10&gt;$C10," * La variable Niños, niñas, Adolescentes y Jóvenes Mejor Niñez no puede ser mayor al Total.",""))</f>
        <v/>
      </c>
      <c r="BZ10" s="25">
        <f t="shared" ref="BZ10:BZ35" si="0">IF((J10+K10+L10)&lt;&gt;C10,1,0)</f>
        <v>0</v>
      </c>
      <c r="CA10" s="26"/>
      <c r="CB10" s="25">
        <f>IF(AND(C10&gt;0,N10=""),1,IF(N10&gt;C10,1,0))</f>
        <v>0</v>
      </c>
      <c r="CC10" s="25">
        <f>IF(AND(C10&gt;0,O10=""),1,IF(O10&gt;C10,1,0))</f>
        <v>0</v>
      </c>
      <c r="CD10" s="25">
        <f>IF(AND($C10&gt;0,P10=""),1,IF(P10&gt;$C10,1,0))</f>
        <v>0</v>
      </c>
      <c r="CE10" s="26"/>
      <c r="CF10" s="25">
        <f>IF(AND($C10&gt;0,R10=""),1,IF(R10&gt;$C10,1,0))</f>
        <v>0</v>
      </c>
      <c r="CG10" s="25">
        <f>IF(AND($C10&gt;0,S10=""),1,IF(S10&gt;$C10,1,0))</f>
        <v>0</v>
      </c>
    </row>
    <row r="11" spans="1:85" s="15" customFormat="1" ht="15" customHeight="1" x14ac:dyDescent="0.15">
      <c r="A11" s="260" t="s">
        <v>22</v>
      </c>
      <c r="B11" s="261"/>
      <c r="C11" s="16">
        <f>SUM(D11:G11)</f>
        <v>0</v>
      </c>
      <c r="D11" s="17"/>
      <c r="E11" s="17"/>
      <c r="F11" s="17"/>
      <c r="G11" s="17"/>
      <c r="H11" s="18"/>
      <c r="I11" s="18"/>
      <c r="J11" s="17"/>
      <c r="K11" s="17"/>
      <c r="L11" s="17"/>
      <c r="M11" s="27"/>
      <c r="N11" s="20"/>
      <c r="O11" s="20"/>
      <c r="P11" s="20"/>
      <c r="Q11" s="28"/>
      <c r="R11" s="20"/>
      <c r="S11" s="22"/>
      <c r="T11" s="15" t="str">
        <f t="shared" ref="T11:T22" si="1">BQ11&amp;BS11&amp;BT11&amp;BU11&amp;BW11&amp;BX11</f>
        <v/>
      </c>
      <c r="BQ11" s="23" t="str">
        <f t="shared" ref="BQ11:BQ35" si="2">IF((J11+K11+L11)&lt;&gt;C11," * La suma del N° de Primera visita + Segunda visita + Tercera o más visitas de seguimiento debe coincidir con el Total.","")</f>
        <v/>
      </c>
      <c r="BR11" s="24"/>
      <c r="BS11" s="23" t="str">
        <f t="shared" ref="BS11:BS35" si="3">IF(AND(C11&gt;0,N11="")," * No olvide digitar la variable Pueblos Originarios. Digite Cero si no tiene..",IF(N11&gt;C11," * La variable Pueblos Originarios no puede ser mayor al Total.",""))</f>
        <v/>
      </c>
      <c r="BT11" s="23" t="str">
        <f t="shared" ref="BT11:BT35" si="4">IF(AND(C11&gt;0,O11="")," * No olvide digitar la variable Migrantes. Digite Cero si no tiene.",IF(O11&gt;C11," * La variable Migrantes no puede ser mayor al Total.",""))</f>
        <v/>
      </c>
      <c r="BU11" s="23" t="str">
        <f t="shared" ref="BU11:BU35" si="5">IF(AND($C11&gt;0,P11="")," * No olvide digitar la variable Espacio Amigable/Adolescente. Digite Cero si no tiene.",IF(P11&gt;$C11," * La variable Espacio Amigable/Adolescente no puede ser mayor al Total.",""))</f>
        <v/>
      </c>
      <c r="BV11" s="24"/>
      <c r="BW11" s="23" t="str">
        <f t="shared" ref="BW11:BW35" si="6">IF(AND($C11&gt;0,R11="")," * No olvide digitar la variable Niños, Niñas, Adolescentes y Jóvenes SENAME. Digite Cero si no tiene.",IF(R11&gt;$C11," * La variable Niños, Niñas, Adolescentes y Jóvenes SENAME no puede ser mayor al Total.",""))</f>
        <v/>
      </c>
      <c r="BX11" s="23" t="str">
        <f t="shared" ref="BX11:BX35" si="7">IF(AND($C11&gt;0,S11="")," * No olvide digitar la variable Niños, niñas, Adolescentes y Jóvenes Mejor Niñez. Digite Cero si no tiene.",IF(S11&gt;$C11," * La variable Niños, niñas, Adolescentes y Jóvenes Mejor Niñez no puede ser mayor al Total.",""))</f>
        <v/>
      </c>
      <c r="BZ11" s="25">
        <f t="shared" si="0"/>
        <v>0</v>
      </c>
      <c r="CA11" s="26"/>
      <c r="CB11" s="25">
        <f t="shared" ref="CB11:CB35" si="8">IF(AND(C11&gt;0,N11=""),1,IF(N11&gt;C11,1,0))</f>
        <v>0</v>
      </c>
      <c r="CC11" s="25">
        <f t="shared" ref="CC11:CC35" si="9">IF(AND(C11&gt;0,O11=""),1,IF(O11&gt;C11,1,0))</f>
        <v>0</v>
      </c>
      <c r="CD11" s="25">
        <f t="shared" ref="CD11:CE35" si="10">IF(AND($C11&gt;0,P11=""),1,IF(P11&gt;$C11,1,0))</f>
        <v>0</v>
      </c>
      <c r="CE11" s="26"/>
      <c r="CF11" s="25">
        <f t="shared" ref="CF11:CG35" si="11">IF(AND($C11&gt;0,R11=""),1,IF(R11&gt;$C11,1,0))</f>
        <v>0</v>
      </c>
      <c r="CG11" s="25">
        <f t="shared" si="11"/>
        <v>0</v>
      </c>
    </row>
    <row r="12" spans="1:85" s="15" customFormat="1" ht="15" customHeight="1" x14ac:dyDescent="0.15">
      <c r="A12" s="260" t="s">
        <v>23</v>
      </c>
      <c r="B12" s="261"/>
      <c r="C12" s="16">
        <f t="shared" ref="C12:C30" si="12">SUM(D12:G12)</f>
        <v>0</v>
      </c>
      <c r="D12" s="17"/>
      <c r="E12" s="17"/>
      <c r="F12" s="17"/>
      <c r="G12" s="17"/>
      <c r="H12" s="18"/>
      <c r="I12" s="18"/>
      <c r="J12" s="17"/>
      <c r="K12" s="17"/>
      <c r="L12" s="17"/>
      <c r="M12" s="27"/>
      <c r="N12" s="20"/>
      <c r="O12" s="20"/>
      <c r="P12" s="20"/>
      <c r="Q12" s="28"/>
      <c r="R12" s="20"/>
      <c r="S12" s="22"/>
      <c r="T12" s="15" t="str">
        <f t="shared" si="1"/>
        <v/>
      </c>
      <c r="BQ12" s="23" t="str">
        <f t="shared" si="2"/>
        <v/>
      </c>
      <c r="BR12" s="24"/>
      <c r="BS12" s="23" t="str">
        <f t="shared" si="3"/>
        <v/>
      </c>
      <c r="BT12" s="23" t="str">
        <f t="shared" si="4"/>
        <v/>
      </c>
      <c r="BU12" s="23" t="str">
        <f t="shared" si="5"/>
        <v/>
      </c>
      <c r="BV12" s="24"/>
      <c r="BW12" s="23" t="str">
        <f t="shared" si="6"/>
        <v/>
      </c>
      <c r="BX12" s="23" t="str">
        <f t="shared" si="7"/>
        <v/>
      </c>
      <c r="BZ12" s="25">
        <f t="shared" si="0"/>
        <v>0</v>
      </c>
      <c r="CA12" s="26"/>
      <c r="CB12" s="25">
        <f t="shared" si="8"/>
        <v>0</v>
      </c>
      <c r="CC12" s="25">
        <f t="shared" si="9"/>
        <v>0</v>
      </c>
      <c r="CD12" s="25">
        <f t="shared" si="10"/>
        <v>0</v>
      </c>
      <c r="CE12" s="26"/>
      <c r="CF12" s="25">
        <f t="shared" si="11"/>
        <v>0</v>
      </c>
      <c r="CG12" s="25">
        <f t="shared" si="11"/>
        <v>0</v>
      </c>
    </row>
    <row r="13" spans="1:85" s="15" customFormat="1" ht="15" customHeight="1" x14ac:dyDescent="0.15">
      <c r="A13" s="260" t="s">
        <v>24</v>
      </c>
      <c r="B13" s="261"/>
      <c r="C13" s="16">
        <f>SUM(D13:G13)</f>
        <v>0</v>
      </c>
      <c r="D13" s="17"/>
      <c r="E13" s="17"/>
      <c r="F13" s="17"/>
      <c r="G13" s="17"/>
      <c r="H13" s="18"/>
      <c r="I13" s="18"/>
      <c r="J13" s="17"/>
      <c r="K13" s="17"/>
      <c r="L13" s="17"/>
      <c r="M13" s="27"/>
      <c r="N13" s="20"/>
      <c r="O13" s="20"/>
      <c r="P13" s="20"/>
      <c r="Q13" s="28"/>
      <c r="R13" s="20"/>
      <c r="S13" s="22"/>
      <c r="T13" s="15" t="str">
        <f t="shared" si="1"/>
        <v/>
      </c>
      <c r="BQ13" s="23" t="str">
        <f t="shared" si="2"/>
        <v/>
      </c>
      <c r="BR13" s="24"/>
      <c r="BS13" s="23" t="str">
        <f t="shared" si="3"/>
        <v/>
      </c>
      <c r="BT13" s="23" t="str">
        <f t="shared" si="4"/>
        <v/>
      </c>
      <c r="BU13" s="23" t="str">
        <f t="shared" si="5"/>
        <v/>
      </c>
      <c r="BV13" s="24"/>
      <c r="BW13" s="23" t="str">
        <f t="shared" si="6"/>
        <v/>
      </c>
      <c r="BX13" s="23" t="str">
        <f t="shared" si="7"/>
        <v/>
      </c>
      <c r="BZ13" s="25">
        <f t="shared" si="0"/>
        <v>0</v>
      </c>
      <c r="CA13" s="26"/>
      <c r="CB13" s="25">
        <f t="shared" si="8"/>
        <v>0</v>
      </c>
      <c r="CC13" s="25">
        <f t="shared" si="9"/>
        <v>0</v>
      </c>
      <c r="CD13" s="25">
        <f t="shared" si="10"/>
        <v>0</v>
      </c>
      <c r="CE13" s="26"/>
      <c r="CF13" s="25">
        <f t="shared" si="11"/>
        <v>0</v>
      </c>
      <c r="CG13" s="25">
        <f t="shared" si="11"/>
        <v>0</v>
      </c>
    </row>
    <row r="14" spans="1:85" s="15" customFormat="1" ht="15" customHeight="1" x14ac:dyDescent="0.15">
      <c r="A14" s="260" t="s">
        <v>25</v>
      </c>
      <c r="B14" s="261"/>
      <c r="C14" s="16">
        <f t="shared" si="12"/>
        <v>0</v>
      </c>
      <c r="D14" s="17"/>
      <c r="E14" s="17"/>
      <c r="F14" s="17"/>
      <c r="G14" s="17"/>
      <c r="H14" s="18"/>
      <c r="I14" s="18"/>
      <c r="J14" s="17"/>
      <c r="K14" s="17"/>
      <c r="L14" s="17"/>
      <c r="M14" s="27"/>
      <c r="N14" s="20"/>
      <c r="O14" s="20"/>
      <c r="P14" s="20"/>
      <c r="Q14" s="28"/>
      <c r="R14" s="20"/>
      <c r="S14" s="22"/>
      <c r="T14" s="15" t="str">
        <f t="shared" si="1"/>
        <v/>
      </c>
      <c r="BQ14" s="23" t="str">
        <f t="shared" si="2"/>
        <v/>
      </c>
      <c r="BR14" s="24"/>
      <c r="BS14" s="23" t="str">
        <f t="shared" si="3"/>
        <v/>
      </c>
      <c r="BT14" s="23" t="str">
        <f t="shared" si="4"/>
        <v/>
      </c>
      <c r="BU14" s="23" t="str">
        <f t="shared" si="5"/>
        <v/>
      </c>
      <c r="BV14" s="24"/>
      <c r="BW14" s="23" t="str">
        <f t="shared" si="6"/>
        <v/>
      </c>
      <c r="BX14" s="23" t="str">
        <f t="shared" si="7"/>
        <v/>
      </c>
      <c r="BZ14" s="25">
        <f t="shared" si="0"/>
        <v>0</v>
      </c>
      <c r="CA14" s="26"/>
      <c r="CB14" s="25">
        <f t="shared" si="8"/>
        <v>0</v>
      </c>
      <c r="CC14" s="25">
        <f t="shared" si="9"/>
        <v>0</v>
      </c>
      <c r="CD14" s="25">
        <f t="shared" si="10"/>
        <v>0</v>
      </c>
      <c r="CE14" s="26"/>
      <c r="CF14" s="25">
        <f t="shared" si="11"/>
        <v>0</v>
      </c>
      <c r="CG14" s="25">
        <f t="shared" si="11"/>
        <v>0</v>
      </c>
    </row>
    <row r="15" spans="1:85" s="15" customFormat="1" ht="15" customHeight="1" x14ac:dyDescent="0.15">
      <c r="A15" s="260" t="s">
        <v>26</v>
      </c>
      <c r="B15" s="261"/>
      <c r="C15" s="16">
        <f t="shared" si="12"/>
        <v>0</v>
      </c>
      <c r="D15" s="17"/>
      <c r="E15" s="17"/>
      <c r="F15" s="17"/>
      <c r="G15" s="17"/>
      <c r="H15" s="18"/>
      <c r="I15" s="18"/>
      <c r="J15" s="17"/>
      <c r="K15" s="17"/>
      <c r="L15" s="17"/>
      <c r="M15" s="27"/>
      <c r="N15" s="20"/>
      <c r="O15" s="20"/>
      <c r="P15" s="20"/>
      <c r="Q15" s="28"/>
      <c r="R15" s="20"/>
      <c r="S15" s="22"/>
      <c r="T15" s="15" t="str">
        <f t="shared" si="1"/>
        <v/>
      </c>
      <c r="BQ15" s="23" t="str">
        <f t="shared" si="2"/>
        <v/>
      </c>
      <c r="BR15" s="24"/>
      <c r="BS15" s="23" t="str">
        <f t="shared" si="3"/>
        <v/>
      </c>
      <c r="BT15" s="23" t="str">
        <f t="shared" si="4"/>
        <v/>
      </c>
      <c r="BU15" s="23" t="str">
        <f t="shared" si="5"/>
        <v/>
      </c>
      <c r="BV15" s="24"/>
      <c r="BW15" s="23" t="str">
        <f t="shared" si="6"/>
        <v/>
      </c>
      <c r="BX15" s="23" t="str">
        <f t="shared" si="7"/>
        <v/>
      </c>
      <c r="BZ15" s="25">
        <f t="shared" si="0"/>
        <v>0</v>
      </c>
      <c r="CA15" s="26"/>
      <c r="CB15" s="25">
        <f t="shared" si="8"/>
        <v>0</v>
      </c>
      <c r="CC15" s="25">
        <f t="shared" si="9"/>
        <v>0</v>
      </c>
      <c r="CD15" s="25">
        <f t="shared" si="10"/>
        <v>0</v>
      </c>
      <c r="CE15" s="26"/>
      <c r="CF15" s="25">
        <f t="shared" si="11"/>
        <v>0</v>
      </c>
      <c r="CG15" s="25">
        <f t="shared" si="11"/>
        <v>0</v>
      </c>
    </row>
    <row r="16" spans="1:85" s="15" customFormat="1" ht="15" customHeight="1" x14ac:dyDescent="0.15">
      <c r="A16" s="260" t="s">
        <v>27</v>
      </c>
      <c r="B16" s="261"/>
      <c r="C16" s="16">
        <f t="shared" si="12"/>
        <v>0</v>
      </c>
      <c r="D16" s="17"/>
      <c r="E16" s="17"/>
      <c r="F16" s="17"/>
      <c r="G16" s="17"/>
      <c r="H16" s="18"/>
      <c r="I16" s="18"/>
      <c r="J16" s="17"/>
      <c r="K16" s="17"/>
      <c r="L16" s="17"/>
      <c r="M16" s="27"/>
      <c r="N16" s="20"/>
      <c r="O16" s="20"/>
      <c r="P16" s="20"/>
      <c r="Q16" s="28"/>
      <c r="R16" s="20"/>
      <c r="S16" s="22"/>
      <c r="T16" s="15" t="str">
        <f t="shared" si="1"/>
        <v/>
      </c>
      <c r="BQ16" s="23" t="str">
        <f t="shared" si="2"/>
        <v/>
      </c>
      <c r="BR16" s="24"/>
      <c r="BS16" s="23" t="str">
        <f t="shared" si="3"/>
        <v/>
      </c>
      <c r="BT16" s="23" t="str">
        <f t="shared" si="4"/>
        <v/>
      </c>
      <c r="BU16" s="23" t="str">
        <f t="shared" si="5"/>
        <v/>
      </c>
      <c r="BV16" s="24"/>
      <c r="BW16" s="23" t="str">
        <f t="shared" si="6"/>
        <v/>
      </c>
      <c r="BX16" s="23" t="str">
        <f t="shared" si="7"/>
        <v/>
      </c>
      <c r="BZ16" s="25">
        <f t="shared" si="0"/>
        <v>0</v>
      </c>
      <c r="CA16" s="26"/>
      <c r="CB16" s="25">
        <f t="shared" si="8"/>
        <v>0</v>
      </c>
      <c r="CC16" s="25">
        <f t="shared" si="9"/>
        <v>0</v>
      </c>
      <c r="CD16" s="25">
        <f t="shared" si="10"/>
        <v>0</v>
      </c>
      <c r="CE16" s="26"/>
      <c r="CF16" s="25">
        <f t="shared" si="11"/>
        <v>0</v>
      </c>
      <c r="CG16" s="25">
        <f t="shared" si="11"/>
        <v>0</v>
      </c>
    </row>
    <row r="17" spans="1:85" s="15" customFormat="1" ht="15" customHeight="1" x14ac:dyDescent="0.15">
      <c r="A17" s="260" t="s">
        <v>28</v>
      </c>
      <c r="B17" s="261"/>
      <c r="C17" s="16">
        <f t="shared" si="12"/>
        <v>0</v>
      </c>
      <c r="D17" s="17"/>
      <c r="E17" s="17"/>
      <c r="F17" s="17"/>
      <c r="G17" s="17"/>
      <c r="H17" s="18"/>
      <c r="I17" s="18"/>
      <c r="J17" s="17"/>
      <c r="K17" s="17"/>
      <c r="L17" s="17"/>
      <c r="M17" s="27"/>
      <c r="N17" s="20"/>
      <c r="O17" s="20"/>
      <c r="P17" s="20"/>
      <c r="Q17" s="28"/>
      <c r="R17" s="20"/>
      <c r="S17" s="22"/>
      <c r="T17" s="15" t="str">
        <f t="shared" si="1"/>
        <v/>
      </c>
      <c r="BQ17" s="23" t="str">
        <f t="shared" si="2"/>
        <v/>
      </c>
      <c r="BR17" s="24"/>
      <c r="BS17" s="23" t="str">
        <f t="shared" si="3"/>
        <v/>
      </c>
      <c r="BT17" s="23" t="str">
        <f t="shared" si="4"/>
        <v/>
      </c>
      <c r="BU17" s="23" t="str">
        <f t="shared" si="5"/>
        <v/>
      </c>
      <c r="BV17" s="24"/>
      <c r="BW17" s="23" t="str">
        <f t="shared" si="6"/>
        <v/>
      </c>
      <c r="BX17" s="23" t="str">
        <f t="shared" si="7"/>
        <v/>
      </c>
      <c r="BZ17" s="25">
        <f t="shared" si="0"/>
        <v>0</v>
      </c>
      <c r="CA17" s="26"/>
      <c r="CB17" s="25">
        <f t="shared" si="8"/>
        <v>0</v>
      </c>
      <c r="CC17" s="25">
        <f t="shared" si="9"/>
        <v>0</v>
      </c>
      <c r="CD17" s="25">
        <f t="shared" si="10"/>
        <v>0</v>
      </c>
      <c r="CE17" s="26"/>
      <c r="CF17" s="25">
        <f t="shared" si="11"/>
        <v>0</v>
      </c>
      <c r="CG17" s="25">
        <f t="shared" si="11"/>
        <v>0</v>
      </c>
    </row>
    <row r="18" spans="1:85" s="15" customFormat="1" ht="15" customHeight="1" x14ac:dyDescent="0.15">
      <c r="A18" s="260" t="s">
        <v>29</v>
      </c>
      <c r="B18" s="261"/>
      <c r="C18" s="16">
        <f t="shared" si="12"/>
        <v>0</v>
      </c>
      <c r="D18" s="17"/>
      <c r="E18" s="17"/>
      <c r="F18" s="17"/>
      <c r="G18" s="17"/>
      <c r="H18" s="18"/>
      <c r="I18" s="18"/>
      <c r="J18" s="17"/>
      <c r="K18" s="17"/>
      <c r="L18" s="17"/>
      <c r="M18" s="29"/>
      <c r="N18" s="20"/>
      <c r="O18" s="20"/>
      <c r="P18" s="20"/>
      <c r="Q18" s="28"/>
      <c r="R18" s="20"/>
      <c r="S18" s="22"/>
      <c r="T18" s="15" t="str">
        <f>BQ18&amp;BR18&amp;BS18&amp;BT18&amp;BU18&amp;BW18&amp;BX18</f>
        <v/>
      </c>
      <c r="BQ18" s="23" t="str">
        <f t="shared" si="2"/>
        <v/>
      </c>
      <c r="BR18" s="23" t="str">
        <f>IF(AND(C18&gt;0,M18="")," * No olvide digitar la variable Programa de Acompañamiento Psicosocial en APS. Si no tiene digite Cero.",IF(M18&gt;C18," * La variable Programa de Acompañamiento Psicosocial en APS no puede ser mayor al Total.",""))</f>
        <v/>
      </c>
      <c r="BS18" s="23" t="str">
        <f t="shared" si="3"/>
        <v/>
      </c>
      <c r="BT18" s="23" t="str">
        <f t="shared" si="4"/>
        <v/>
      </c>
      <c r="BU18" s="23" t="str">
        <f t="shared" si="5"/>
        <v/>
      </c>
      <c r="BV18" s="24"/>
      <c r="BW18" s="23" t="str">
        <f t="shared" si="6"/>
        <v/>
      </c>
      <c r="BX18" s="23" t="str">
        <f t="shared" si="7"/>
        <v/>
      </c>
      <c r="BZ18" s="25">
        <f t="shared" si="0"/>
        <v>0</v>
      </c>
      <c r="CA18" s="25">
        <f>IF(AND(C18&gt;0,M18=""),1,IF(M18&gt;C18,1,0))</f>
        <v>0</v>
      </c>
      <c r="CB18" s="25">
        <f t="shared" si="8"/>
        <v>0</v>
      </c>
      <c r="CC18" s="25">
        <f t="shared" si="9"/>
        <v>0</v>
      </c>
      <c r="CD18" s="25">
        <f t="shared" si="10"/>
        <v>0</v>
      </c>
      <c r="CE18" s="26"/>
      <c r="CF18" s="25">
        <f t="shared" si="11"/>
        <v>0</v>
      </c>
      <c r="CG18" s="25">
        <f t="shared" si="11"/>
        <v>0</v>
      </c>
    </row>
    <row r="19" spans="1:85" s="15" customFormat="1" ht="15" customHeight="1" x14ac:dyDescent="0.15">
      <c r="A19" s="260" t="s">
        <v>30</v>
      </c>
      <c r="B19" s="261"/>
      <c r="C19" s="16">
        <f t="shared" si="12"/>
        <v>0</v>
      </c>
      <c r="D19" s="17"/>
      <c r="E19" s="17"/>
      <c r="F19" s="17"/>
      <c r="G19" s="17"/>
      <c r="H19" s="18"/>
      <c r="I19" s="18"/>
      <c r="J19" s="17"/>
      <c r="K19" s="17"/>
      <c r="L19" s="17"/>
      <c r="M19" s="29"/>
      <c r="N19" s="20"/>
      <c r="O19" s="20"/>
      <c r="P19" s="20"/>
      <c r="Q19" s="28"/>
      <c r="R19" s="20"/>
      <c r="S19" s="22"/>
      <c r="T19" s="15" t="str">
        <f t="shared" ref="T19:T20" si="13">BQ19&amp;BR19&amp;BS19&amp;BT19&amp;BU19&amp;BW19&amp;BX19</f>
        <v/>
      </c>
      <c r="BQ19" s="23" t="str">
        <f t="shared" si="2"/>
        <v/>
      </c>
      <c r="BR19" s="23" t="str">
        <f>IF(AND(C19&gt;0,M19="")," * No olvide digitar la variable Programa de Acompañamiento Psicosocial en APS. Si no tiene digite Cero.",IF(M19&gt;C19," * La variable Programa de Acompañamiento Psicosocial en APS no puede ser mayor al Total.",""))</f>
        <v/>
      </c>
      <c r="BS19" s="23" t="str">
        <f t="shared" si="3"/>
        <v/>
      </c>
      <c r="BT19" s="23" t="str">
        <f t="shared" si="4"/>
        <v/>
      </c>
      <c r="BU19" s="23" t="str">
        <f t="shared" si="5"/>
        <v/>
      </c>
      <c r="BV19" s="24"/>
      <c r="BW19" s="23" t="str">
        <f t="shared" si="6"/>
        <v/>
      </c>
      <c r="BX19" s="23" t="str">
        <f t="shared" si="7"/>
        <v/>
      </c>
      <c r="BZ19" s="25">
        <f t="shared" si="0"/>
        <v>0</v>
      </c>
      <c r="CA19" s="25">
        <f>IF(AND(C19&gt;0,M19=""),1,IF(M19&gt;C19,1,0))</f>
        <v>0</v>
      </c>
      <c r="CB19" s="25">
        <f t="shared" si="8"/>
        <v>0</v>
      </c>
      <c r="CC19" s="25">
        <f t="shared" si="9"/>
        <v>0</v>
      </c>
      <c r="CD19" s="25">
        <f t="shared" si="10"/>
        <v>0</v>
      </c>
      <c r="CE19" s="26"/>
      <c r="CF19" s="25">
        <f t="shared" si="11"/>
        <v>0</v>
      </c>
      <c r="CG19" s="25">
        <f t="shared" si="11"/>
        <v>0</v>
      </c>
    </row>
    <row r="20" spans="1:85" s="15" customFormat="1" ht="15" customHeight="1" x14ac:dyDescent="0.15">
      <c r="A20" s="260" t="s">
        <v>31</v>
      </c>
      <c r="B20" s="261"/>
      <c r="C20" s="16">
        <f t="shared" si="12"/>
        <v>0</v>
      </c>
      <c r="D20" s="17"/>
      <c r="E20" s="17"/>
      <c r="F20" s="17"/>
      <c r="G20" s="17"/>
      <c r="H20" s="18"/>
      <c r="I20" s="18"/>
      <c r="J20" s="17"/>
      <c r="K20" s="17"/>
      <c r="L20" s="17"/>
      <c r="M20" s="29"/>
      <c r="N20" s="20"/>
      <c r="O20" s="20"/>
      <c r="P20" s="20"/>
      <c r="Q20" s="28"/>
      <c r="R20" s="20"/>
      <c r="S20" s="22"/>
      <c r="T20" s="15" t="str">
        <f t="shared" si="13"/>
        <v/>
      </c>
      <c r="BQ20" s="23" t="str">
        <f t="shared" si="2"/>
        <v/>
      </c>
      <c r="BR20" s="23" t="str">
        <f>IF(AND(C20&gt;0,M20="")," * No olvide digitar la variable Programa de Acompañamiento Psicosocial en APS. Si no tiene digite Cero.",IF(M20&gt;C20," * La variable Programa de Acompañamiento Psicosocial en APS no puede ser mayor al Total.",""))</f>
        <v/>
      </c>
      <c r="BS20" s="23" t="str">
        <f t="shared" si="3"/>
        <v/>
      </c>
      <c r="BT20" s="23" t="str">
        <f t="shared" si="4"/>
        <v/>
      </c>
      <c r="BU20" s="23" t="str">
        <f t="shared" si="5"/>
        <v/>
      </c>
      <c r="BV20" s="24"/>
      <c r="BW20" s="23" t="str">
        <f t="shared" si="6"/>
        <v/>
      </c>
      <c r="BX20" s="23" t="str">
        <f t="shared" si="7"/>
        <v/>
      </c>
      <c r="BZ20" s="25">
        <f t="shared" si="0"/>
        <v>0</v>
      </c>
      <c r="CA20" s="25">
        <f>IF(AND(C20&gt;0,M20=""),1,IF(M20&gt;C20,1,0))</f>
        <v>0</v>
      </c>
      <c r="CB20" s="25">
        <f t="shared" si="8"/>
        <v>0</v>
      </c>
      <c r="CC20" s="25">
        <f t="shared" si="9"/>
        <v>0</v>
      </c>
      <c r="CD20" s="25">
        <f t="shared" si="10"/>
        <v>0</v>
      </c>
      <c r="CE20" s="26"/>
      <c r="CF20" s="25">
        <f t="shared" si="11"/>
        <v>0</v>
      </c>
      <c r="CG20" s="25">
        <f t="shared" si="11"/>
        <v>0</v>
      </c>
    </row>
    <row r="21" spans="1:85" s="15" customFormat="1" ht="15" customHeight="1" x14ac:dyDescent="0.15">
      <c r="A21" s="260" t="s">
        <v>32</v>
      </c>
      <c r="B21" s="261"/>
      <c r="C21" s="16">
        <f t="shared" si="12"/>
        <v>0</v>
      </c>
      <c r="D21" s="17"/>
      <c r="E21" s="17"/>
      <c r="F21" s="17"/>
      <c r="G21" s="17"/>
      <c r="H21" s="18"/>
      <c r="I21" s="18"/>
      <c r="J21" s="17"/>
      <c r="K21" s="17"/>
      <c r="L21" s="17"/>
      <c r="M21" s="27"/>
      <c r="N21" s="20"/>
      <c r="O21" s="20"/>
      <c r="P21" s="20"/>
      <c r="Q21" s="28"/>
      <c r="R21" s="20"/>
      <c r="S21" s="22"/>
      <c r="T21" s="15" t="str">
        <f t="shared" si="1"/>
        <v/>
      </c>
      <c r="BQ21" s="23" t="str">
        <f t="shared" si="2"/>
        <v/>
      </c>
      <c r="BR21" s="24"/>
      <c r="BS21" s="23" t="str">
        <f t="shared" si="3"/>
        <v/>
      </c>
      <c r="BT21" s="23" t="str">
        <f t="shared" si="4"/>
        <v/>
      </c>
      <c r="BU21" s="23" t="str">
        <f t="shared" si="5"/>
        <v/>
      </c>
      <c r="BV21" s="24"/>
      <c r="BW21" s="23" t="str">
        <f t="shared" si="6"/>
        <v/>
      </c>
      <c r="BX21" s="23" t="str">
        <f t="shared" si="7"/>
        <v/>
      </c>
      <c r="BZ21" s="25">
        <f t="shared" si="0"/>
        <v>0</v>
      </c>
      <c r="CA21" s="26"/>
      <c r="CB21" s="25">
        <f t="shared" si="8"/>
        <v>0</v>
      </c>
      <c r="CC21" s="25">
        <f t="shared" si="9"/>
        <v>0</v>
      </c>
      <c r="CD21" s="25">
        <f t="shared" si="10"/>
        <v>0</v>
      </c>
      <c r="CE21" s="26"/>
      <c r="CF21" s="25">
        <f t="shared" si="11"/>
        <v>0</v>
      </c>
      <c r="CG21" s="25">
        <f t="shared" si="11"/>
        <v>0</v>
      </c>
    </row>
    <row r="22" spans="1:85" s="15" customFormat="1" ht="15" customHeight="1" x14ac:dyDescent="0.15">
      <c r="A22" s="260" t="s">
        <v>33</v>
      </c>
      <c r="B22" s="261"/>
      <c r="C22" s="16">
        <f t="shared" si="12"/>
        <v>0</v>
      </c>
      <c r="D22" s="17"/>
      <c r="E22" s="17"/>
      <c r="F22" s="17"/>
      <c r="G22" s="17"/>
      <c r="H22" s="18"/>
      <c r="I22" s="18"/>
      <c r="J22" s="17"/>
      <c r="K22" s="17"/>
      <c r="L22" s="17"/>
      <c r="M22" s="27"/>
      <c r="N22" s="20"/>
      <c r="O22" s="20"/>
      <c r="P22" s="20"/>
      <c r="Q22" s="28"/>
      <c r="R22" s="20"/>
      <c r="S22" s="22"/>
      <c r="T22" s="15" t="str">
        <f t="shared" si="1"/>
        <v/>
      </c>
      <c r="BQ22" s="23" t="str">
        <f t="shared" si="2"/>
        <v/>
      </c>
      <c r="BR22" s="24"/>
      <c r="BS22" s="23" t="str">
        <f t="shared" si="3"/>
        <v/>
      </c>
      <c r="BT22" s="23" t="str">
        <f t="shared" si="4"/>
        <v/>
      </c>
      <c r="BU22" s="23" t="str">
        <f t="shared" si="5"/>
        <v/>
      </c>
      <c r="BV22" s="24"/>
      <c r="BW22" s="23" t="str">
        <f t="shared" si="6"/>
        <v/>
      </c>
      <c r="BX22" s="23" t="str">
        <f t="shared" si="7"/>
        <v/>
      </c>
      <c r="BZ22" s="25">
        <f t="shared" si="0"/>
        <v>0</v>
      </c>
      <c r="CA22" s="26"/>
      <c r="CB22" s="25">
        <f t="shared" si="8"/>
        <v>0</v>
      </c>
      <c r="CC22" s="25">
        <f t="shared" si="9"/>
        <v>0</v>
      </c>
      <c r="CD22" s="25">
        <f t="shared" si="10"/>
        <v>0</v>
      </c>
      <c r="CE22" s="26"/>
      <c r="CF22" s="25">
        <f t="shared" si="11"/>
        <v>0</v>
      </c>
      <c r="CG22" s="25">
        <f t="shared" si="11"/>
        <v>0</v>
      </c>
    </row>
    <row r="23" spans="1:85" s="15" customFormat="1" ht="15" customHeight="1" x14ac:dyDescent="0.15">
      <c r="A23" s="260" t="s">
        <v>34</v>
      </c>
      <c r="B23" s="261"/>
      <c r="C23" s="16">
        <f>SUM(D23:G23)</f>
        <v>0</v>
      </c>
      <c r="D23" s="17"/>
      <c r="E23" s="17"/>
      <c r="F23" s="17"/>
      <c r="G23" s="17"/>
      <c r="H23" s="18"/>
      <c r="I23" s="18"/>
      <c r="J23" s="17"/>
      <c r="K23" s="17"/>
      <c r="L23" s="17"/>
      <c r="M23" s="29"/>
      <c r="N23" s="20"/>
      <c r="O23" s="20"/>
      <c r="P23" s="20"/>
      <c r="Q23" s="20"/>
      <c r="R23" s="20"/>
      <c r="S23" s="22"/>
      <c r="T23" s="15" t="str">
        <f>BQ23&amp;BR23&amp;BS23&amp;BT23&amp;BU23&amp;BV23&amp;BW23&amp;BX23</f>
        <v/>
      </c>
      <c r="BQ23" s="23" t="str">
        <f t="shared" si="2"/>
        <v/>
      </c>
      <c r="BR23" s="23" t="str">
        <f>IF(AND(C23&gt;0,M23="")," * No olvide digitar la variable Programa de Acompañamiento Psicosocial en APS. Si no tiene digite Cero.",IF(M23&gt;C23," * La variable Programa de Acompañamiento Psicosocial en APS no puede ser mayor al Total.",""))</f>
        <v/>
      </c>
      <c r="BS23" s="23" t="str">
        <f t="shared" si="3"/>
        <v/>
      </c>
      <c r="BT23" s="23" t="str">
        <f t="shared" si="4"/>
        <v/>
      </c>
      <c r="BU23" s="23" t="str">
        <f t="shared" si="5"/>
        <v/>
      </c>
      <c r="BV23" s="23" t="str">
        <f>IF(AND($C23&gt;0,Q23="")," * No olvide digitar la variable Gestante con 3 o más riesgos. Digite Cero si no tiene.",IF(Q23&gt;$C23," * La variable Gestante con 3 o más riesgos no puede ser mayor al Total.",""))</f>
        <v/>
      </c>
      <c r="BW23" s="23" t="str">
        <f t="shared" si="6"/>
        <v/>
      </c>
      <c r="BX23" s="23" t="str">
        <f t="shared" si="7"/>
        <v/>
      </c>
      <c r="BZ23" s="25">
        <f t="shared" si="0"/>
        <v>0</v>
      </c>
      <c r="CA23" s="25">
        <f>IF(AND(C23&gt;0,M23=""),1,IF(M23&gt;C23,1,0))</f>
        <v>0</v>
      </c>
      <c r="CB23" s="25">
        <f t="shared" si="8"/>
        <v>0</v>
      </c>
      <c r="CC23" s="25">
        <f t="shared" si="9"/>
        <v>0</v>
      </c>
      <c r="CD23" s="25">
        <f t="shared" si="10"/>
        <v>0</v>
      </c>
      <c r="CE23" s="25">
        <f>IF(AND($C23&gt;0,Q23=""),1,IF(Q23&gt;$C23,1,0))</f>
        <v>0</v>
      </c>
      <c r="CF23" s="25">
        <f t="shared" si="11"/>
        <v>0</v>
      </c>
      <c r="CG23" s="25">
        <f t="shared" si="11"/>
        <v>0</v>
      </c>
    </row>
    <row r="24" spans="1:85" s="15" customFormat="1" ht="15" customHeight="1" x14ac:dyDescent="0.15">
      <c r="A24" s="260" t="s">
        <v>35</v>
      </c>
      <c r="B24" s="261"/>
      <c r="C24" s="16">
        <f t="shared" si="12"/>
        <v>0</v>
      </c>
      <c r="D24" s="17"/>
      <c r="E24" s="17"/>
      <c r="F24" s="17"/>
      <c r="G24" s="17"/>
      <c r="H24" s="18"/>
      <c r="I24" s="18"/>
      <c r="J24" s="17"/>
      <c r="K24" s="17"/>
      <c r="L24" s="17"/>
      <c r="M24" s="29"/>
      <c r="N24" s="20"/>
      <c r="O24" s="20"/>
      <c r="P24" s="20"/>
      <c r="Q24" s="20"/>
      <c r="R24" s="20"/>
      <c r="S24" s="22"/>
      <c r="T24" s="15" t="str">
        <f t="shared" ref="T24:T25" si="14">BQ24&amp;BR24&amp;BS24&amp;BT24&amp;BU24&amp;BV24&amp;BW24&amp;BX24</f>
        <v/>
      </c>
      <c r="BQ24" s="23" t="str">
        <f t="shared" si="2"/>
        <v/>
      </c>
      <c r="BR24" s="23" t="str">
        <f>IF(AND(C24&gt;0,M24="")," * No olvide digitar la variable Programa de Acompañamiento Psicosocial en APS. Si no tiene digite Cero.",IF(M24&gt;C24," * La variable Programa de Acompañamiento Psicosocial en APS no puede ser mayor al Total.",""))</f>
        <v/>
      </c>
      <c r="BS24" s="23" t="str">
        <f t="shared" si="3"/>
        <v/>
      </c>
      <c r="BT24" s="23" t="str">
        <f t="shared" si="4"/>
        <v/>
      </c>
      <c r="BU24" s="23" t="str">
        <f t="shared" si="5"/>
        <v/>
      </c>
      <c r="BV24" s="23" t="str">
        <f t="shared" ref="BV24:BV25" si="15">IF(AND($C24&gt;0,Q24="")," * No olvide digitar la variable Gestante con 3 o más riesgos. Digite Cero si no tiene.",IF(Q24&gt;$C24," * La variable Gestante con 3 o más riesgos no puede ser mayor al Total.",""))</f>
        <v/>
      </c>
      <c r="BW24" s="23" t="str">
        <f t="shared" si="6"/>
        <v/>
      </c>
      <c r="BX24" s="23" t="str">
        <f t="shared" si="7"/>
        <v/>
      </c>
      <c r="BZ24" s="25">
        <f t="shared" si="0"/>
        <v>0</v>
      </c>
      <c r="CA24" s="25">
        <f>IF(AND(C24&gt;0,M24=""),1,IF(M24&gt;C24,1,0))</f>
        <v>0</v>
      </c>
      <c r="CB24" s="25">
        <f t="shared" si="8"/>
        <v>0</v>
      </c>
      <c r="CC24" s="25">
        <f t="shared" si="9"/>
        <v>0</v>
      </c>
      <c r="CD24" s="25">
        <f t="shared" si="10"/>
        <v>0</v>
      </c>
      <c r="CE24" s="25">
        <f t="shared" si="10"/>
        <v>0</v>
      </c>
      <c r="CF24" s="25">
        <f t="shared" si="11"/>
        <v>0</v>
      </c>
      <c r="CG24" s="25">
        <f t="shared" si="11"/>
        <v>0</v>
      </c>
    </row>
    <row r="25" spans="1:85" s="15" customFormat="1" ht="15" customHeight="1" x14ac:dyDescent="0.15">
      <c r="A25" s="260" t="s">
        <v>36</v>
      </c>
      <c r="B25" s="261"/>
      <c r="C25" s="16">
        <f>SUM(D25:G25)</f>
        <v>0</v>
      </c>
      <c r="D25" s="17"/>
      <c r="E25" s="17"/>
      <c r="F25" s="17"/>
      <c r="G25" s="17"/>
      <c r="H25" s="18"/>
      <c r="I25" s="18"/>
      <c r="J25" s="17"/>
      <c r="K25" s="17"/>
      <c r="L25" s="17"/>
      <c r="M25" s="29"/>
      <c r="N25" s="20"/>
      <c r="O25" s="20"/>
      <c r="P25" s="20"/>
      <c r="Q25" s="20"/>
      <c r="R25" s="20"/>
      <c r="S25" s="22"/>
      <c r="T25" s="15" t="str">
        <f t="shared" si="14"/>
        <v/>
      </c>
      <c r="BQ25" s="23" t="str">
        <f t="shared" si="2"/>
        <v/>
      </c>
      <c r="BR25" s="23" t="str">
        <f>IF(AND(C25&gt;0,M25="")," * No olvide digitar la variable Programa de Acompañamiento Psicosocial en APS. Si no tiene digite Cero.",IF(M25&gt;C25," * La variable Programa de Acompañamiento Psicosocial en APS no puede ser mayor al Total.",""))</f>
        <v/>
      </c>
      <c r="BS25" s="23" t="str">
        <f t="shared" si="3"/>
        <v/>
      </c>
      <c r="BT25" s="23" t="str">
        <f t="shared" si="4"/>
        <v/>
      </c>
      <c r="BU25" s="23" t="str">
        <f t="shared" si="5"/>
        <v/>
      </c>
      <c r="BV25" s="23" t="str">
        <f t="shared" si="15"/>
        <v/>
      </c>
      <c r="BW25" s="23" t="str">
        <f t="shared" si="6"/>
        <v/>
      </c>
      <c r="BX25" s="23" t="str">
        <f t="shared" si="7"/>
        <v/>
      </c>
      <c r="BZ25" s="25">
        <f t="shared" si="0"/>
        <v>0</v>
      </c>
      <c r="CA25" s="25">
        <f>IF(AND(C25&gt;0,M25=""),1,IF(M25&gt;C25,1,0))</f>
        <v>0</v>
      </c>
      <c r="CB25" s="25">
        <f t="shared" si="8"/>
        <v>0</v>
      </c>
      <c r="CC25" s="25">
        <f t="shared" si="9"/>
        <v>0</v>
      </c>
      <c r="CD25" s="25">
        <f t="shared" si="10"/>
        <v>0</v>
      </c>
      <c r="CE25" s="25">
        <f t="shared" si="10"/>
        <v>0</v>
      </c>
      <c r="CF25" s="25">
        <f t="shared" si="11"/>
        <v>0</v>
      </c>
      <c r="CG25" s="25">
        <f t="shared" si="11"/>
        <v>0</v>
      </c>
    </row>
    <row r="26" spans="1:85" s="15" customFormat="1" ht="15" customHeight="1" x14ac:dyDescent="0.15">
      <c r="A26" s="260" t="s">
        <v>37</v>
      </c>
      <c r="B26" s="261"/>
      <c r="C26" s="16">
        <f t="shared" si="12"/>
        <v>0</v>
      </c>
      <c r="D26" s="17"/>
      <c r="E26" s="17"/>
      <c r="F26" s="17"/>
      <c r="G26" s="17"/>
      <c r="H26" s="18"/>
      <c r="I26" s="18"/>
      <c r="J26" s="17"/>
      <c r="K26" s="17"/>
      <c r="L26" s="17"/>
      <c r="M26" s="27"/>
      <c r="N26" s="20"/>
      <c r="O26" s="20"/>
      <c r="P26" s="20"/>
      <c r="Q26" s="30"/>
      <c r="R26" s="20"/>
      <c r="S26" s="22"/>
      <c r="T26" s="15" t="str">
        <f t="shared" ref="T26:T27" si="16">BQ26&amp;BS26&amp;BT26&amp;BU26&amp;BW26&amp;BX26</f>
        <v/>
      </c>
      <c r="BQ26" s="23" t="str">
        <f>IF((J26+K26+L26)&lt;&gt;C26," * La suma del N° de Primera visita + Segunda visita + Tercera o más visitas de seguimiento debe coincidir con el Total.","")</f>
        <v/>
      </c>
      <c r="BR26" s="24"/>
      <c r="BS26" s="23" t="str">
        <f t="shared" si="3"/>
        <v/>
      </c>
      <c r="BT26" s="23" t="str">
        <f t="shared" si="4"/>
        <v/>
      </c>
      <c r="BU26" s="23" t="str">
        <f t="shared" si="5"/>
        <v/>
      </c>
      <c r="BV26" s="24"/>
      <c r="BW26" s="23" t="str">
        <f t="shared" si="6"/>
        <v/>
      </c>
      <c r="BX26" s="23" t="str">
        <f t="shared" si="7"/>
        <v/>
      </c>
      <c r="BZ26" s="25">
        <f t="shared" si="0"/>
        <v>0</v>
      </c>
      <c r="CA26" s="26"/>
      <c r="CB26" s="25">
        <f t="shared" si="8"/>
        <v>0</v>
      </c>
      <c r="CC26" s="25">
        <f t="shared" si="9"/>
        <v>0</v>
      </c>
      <c r="CD26" s="25">
        <f t="shared" si="10"/>
        <v>0</v>
      </c>
      <c r="CE26" s="26"/>
      <c r="CF26" s="25">
        <f t="shared" si="11"/>
        <v>0</v>
      </c>
      <c r="CG26" s="25">
        <f t="shared" si="11"/>
        <v>0</v>
      </c>
    </row>
    <row r="27" spans="1:85" s="15" customFormat="1" ht="15" customHeight="1" x14ac:dyDescent="0.15">
      <c r="A27" s="260" t="s">
        <v>38</v>
      </c>
      <c r="B27" s="261"/>
      <c r="C27" s="16">
        <f t="shared" si="12"/>
        <v>0</v>
      </c>
      <c r="D27" s="17"/>
      <c r="E27" s="17"/>
      <c r="F27" s="17"/>
      <c r="G27" s="17"/>
      <c r="H27" s="18"/>
      <c r="I27" s="18"/>
      <c r="J27" s="17"/>
      <c r="K27" s="17"/>
      <c r="L27" s="17"/>
      <c r="M27" s="27"/>
      <c r="N27" s="20"/>
      <c r="O27" s="20"/>
      <c r="P27" s="20"/>
      <c r="Q27" s="30"/>
      <c r="R27" s="20"/>
      <c r="S27" s="22"/>
      <c r="T27" s="15" t="str">
        <f t="shared" si="16"/>
        <v/>
      </c>
      <c r="BQ27" s="23" t="str">
        <f t="shared" si="2"/>
        <v/>
      </c>
      <c r="BR27" s="24"/>
      <c r="BS27" s="23" t="str">
        <f t="shared" si="3"/>
        <v/>
      </c>
      <c r="BT27" s="23" t="str">
        <f t="shared" si="4"/>
        <v/>
      </c>
      <c r="BU27" s="23" t="str">
        <f t="shared" si="5"/>
        <v/>
      </c>
      <c r="BV27" s="24"/>
      <c r="BW27" s="23" t="str">
        <f t="shared" si="6"/>
        <v/>
      </c>
      <c r="BX27" s="23" t="str">
        <f t="shared" si="7"/>
        <v/>
      </c>
      <c r="BZ27" s="25">
        <f t="shared" si="0"/>
        <v>0</v>
      </c>
      <c r="CA27" s="26"/>
      <c r="CB27" s="25">
        <f t="shared" si="8"/>
        <v>0</v>
      </c>
      <c r="CC27" s="25">
        <f t="shared" si="9"/>
        <v>0</v>
      </c>
      <c r="CD27" s="25">
        <f t="shared" si="10"/>
        <v>0</v>
      </c>
      <c r="CE27" s="26"/>
      <c r="CF27" s="25">
        <f t="shared" si="11"/>
        <v>0</v>
      </c>
      <c r="CG27" s="25">
        <f t="shared" si="11"/>
        <v>0</v>
      </c>
    </row>
    <row r="28" spans="1:85" s="15" customFormat="1" ht="15" customHeight="1" x14ac:dyDescent="0.15">
      <c r="A28" s="260" t="s">
        <v>39</v>
      </c>
      <c r="B28" s="261"/>
      <c r="C28" s="16">
        <f t="shared" si="12"/>
        <v>0</v>
      </c>
      <c r="D28" s="17"/>
      <c r="E28" s="17"/>
      <c r="F28" s="17"/>
      <c r="G28" s="17"/>
      <c r="H28" s="18"/>
      <c r="I28" s="18"/>
      <c r="J28" s="17"/>
      <c r="K28" s="17"/>
      <c r="L28" s="17"/>
      <c r="M28" s="27"/>
      <c r="N28" s="20"/>
      <c r="O28" s="20"/>
      <c r="P28" s="20"/>
      <c r="Q28" s="30"/>
      <c r="R28" s="20"/>
      <c r="S28" s="22"/>
      <c r="T28" s="15" t="str">
        <f>BQ28&amp;BS28&amp;BT28&amp;BU28&amp;BW28&amp;BX28</f>
        <v/>
      </c>
      <c r="BQ28" s="23" t="str">
        <f t="shared" si="2"/>
        <v/>
      </c>
      <c r="BR28" s="24"/>
      <c r="BS28" s="23" t="str">
        <f t="shared" si="3"/>
        <v/>
      </c>
      <c r="BT28" s="23" t="str">
        <f t="shared" si="4"/>
        <v/>
      </c>
      <c r="BU28" s="23" t="str">
        <f t="shared" si="5"/>
        <v/>
      </c>
      <c r="BV28" s="24"/>
      <c r="BW28" s="23" t="str">
        <f t="shared" si="6"/>
        <v/>
      </c>
      <c r="BX28" s="23" t="str">
        <f t="shared" si="7"/>
        <v/>
      </c>
      <c r="BZ28" s="25">
        <f t="shared" si="0"/>
        <v>0</v>
      </c>
      <c r="CA28" s="26"/>
      <c r="CB28" s="25">
        <f t="shared" si="8"/>
        <v>0</v>
      </c>
      <c r="CC28" s="25">
        <f t="shared" si="9"/>
        <v>0</v>
      </c>
      <c r="CD28" s="25">
        <f t="shared" si="10"/>
        <v>0</v>
      </c>
      <c r="CE28" s="26"/>
      <c r="CF28" s="25">
        <f t="shared" si="11"/>
        <v>0</v>
      </c>
      <c r="CG28" s="25">
        <f t="shared" si="11"/>
        <v>0</v>
      </c>
    </row>
    <row r="29" spans="1:85" s="15" customFormat="1" ht="15" customHeight="1" x14ac:dyDescent="0.15">
      <c r="A29" s="260" t="s">
        <v>40</v>
      </c>
      <c r="B29" s="261"/>
      <c r="C29" s="16">
        <f t="shared" si="12"/>
        <v>0</v>
      </c>
      <c r="D29" s="17"/>
      <c r="E29" s="17"/>
      <c r="F29" s="17"/>
      <c r="G29" s="17"/>
      <c r="H29" s="18"/>
      <c r="I29" s="18"/>
      <c r="J29" s="17"/>
      <c r="K29" s="17"/>
      <c r="L29" s="17"/>
      <c r="M29" s="29"/>
      <c r="N29" s="20"/>
      <c r="O29" s="20"/>
      <c r="P29" s="20"/>
      <c r="Q29" s="30"/>
      <c r="R29" s="20"/>
      <c r="S29" s="22"/>
      <c r="T29" s="15" t="str">
        <f>BQ29&amp;BR29&amp;BS29&amp;BT29&amp;BU29&amp;BW29&amp;BX29</f>
        <v/>
      </c>
      <c r="BQ29" s="23" t="str">
        <f t="shared" si="2"/>
        <v/>
      </c>
      <c r="BR29" s="23" t="str">
        <f t="shared" ref="BR29:BR35" si="17">IF(AND(C29&gt;0,M29="")," * No olvide digitar la variable Programa de Acompañamiento Psicosocial en APS. Si no tiene digite Cero.",IF(M29&gt;C29," * La variable Programa de Acompañamiento Psicosocial en APS no puede ser mayor al Total.",""))</f>
        <v/>
      </c>
      <c r="BS29" s="23" t="str">
        <f t="shared" si="3"/>
        <v/>
      </c>
      <c r="BT29" s="23" t="str">
        <f t="shared" si="4"/>
        <v/>
      </c>
      <c r="BU29" s="23" t="str">
        <f t="shared" si="5"/>
        <v/>
      </c>
      <c r="BV29" s="24"/>
      <c r="BW29" s="23" t="str">
        <f t="shared" si="6"/>
        <v/>
      </c>
      <c r="BX29" s="23" t="str">
        <f t="shared" si="7"/>
        <v/>
      </c>
      <c r="BZ29" s="25">
        <f t="shared" si="0"/>
        <v>0</v>
      </c>
      <c r="CA29" s="25">
        <f t="shared" ref="CA29:CA35" si="18">IF(AND(C29&gt;0,M29=""),1,IF(M29&gt;C29,1,0))</f>
        <v>0</v>
      </c>
      <c r="CB29" s="25">
        <f t="shared" si="8"/>
        <v>0</v>
      </c>
      <c r="CC29" s="25">
        <f t="shared" si="9"/>
        <v>0</v>
      </c>
      <c r="CD29" s="25">
        <f t="shared" si="10"/>
        <v>0</v>
      </c>
      <c r="CE29" s="26"/>
      <c r="CF29" s="25">
        <f t="shared" si="11"/>
        <v>0</v>
      </c>
      <c r="CG29" s="25">
        <f t="shared" si="11"/>
        <v>0</v>
      </c>
    </row>
    <row r="30" spans="1:85" s="15" customFormat="1" ht="15" customHeight="1" x14ac:dyDescent="0.15">
      <c r="A30" s="260" t="s">
        <v>41</v>
      </c>
      <c r="B30" s="261"/>
      <c r="C30" s="16">
        <f t="shared" si="12"/>
        <v>0</v>
      </c>
      <c r="D30" s="17"/>
      <c r="E30" s="17"/>
      <c r="F30" s="17"/>
      <c r="G30" s="17"/>
      <c r="H30" s="18"/>
      <c r="I30" s="18"/>
      <c r="J30" s="17"/>
      <c r="K30" s="17"/>
      <c r="L30" s="17"/>
      <c r="M30" s="29"/>
      <c r="N30" s="20"/>
      <c r="O30" s="20"/>
      <c r="P30" s="20"/>
      <c r="Q30" s="30"/>
      <c r="R30" s="20"/>
      <c r="S30" s="22"/>
      <c r="T30" s="15" t="str">
        <f t="shared" ref="T30:T35" si="19">BQ30&amp;BR30&amp;BS30&amp;BT30&amp;BU30&amp;BW30&amp;BX30</f>
        <v/>
      </c>
      <c r="BQ30" s="23" t="str">
        <f t="shared" si="2"/>
        <v/>
      </c>
      <c r="BR30" s="23" t="str">
        <f t="shared" si="17"/>
        <v/>
      </c>
      <c r="BS30" s="23" t="str">
        <f t="shared" si="3"/>
        <v/>
      </c>
      <c r="BT30" s="23" t="str">
        <f t="shared" si="4"/>
        <v/>
      </c>
      <c r="BU30" s="23" t="str">
        <f t="shared" si="5"/>
        <v/>
      </c>
      <c r="BV30" s="24"/>
      <c r="BW30" s="23" t="str">
        <f t="shared" si="6"/>
        <v/>
      </c>
      <c r="BX30" s="23" t="str">
        <f t="shared" si="7"/>
        <v/>
      </c>
      <c r="BZ30" s="25">
        <f t="shared" si="0"/>
        <v>0</v>
      </c>
      <c r="CA30" s="25">
        <f t="shared" si="18"/>
        <v>0</v>
      </c>
      <c r="CB30" s="25">
        <f t="shared" si="8"/>
        <v>0</v>
      </c>
      <c r="CC30" s="25">
        <f t="shared" si="9"/>
        <v>0</v>
      </c>
      <c r="CD30" s="25">
        <f t="shared" si="10"/>
        <v>0</v>
      </c>
      <c r="CE30" s="26"/>
      <c r="CF30" s="25">
        <f t="shared" si="11"/>
        <v>0</v>
      </c>
      <c r="CG30" s="25">
        <f t="shared" si="11"/>
        <v>0</v>
      </c>
    </row>
    <row r="31" spans="1:85" s="15" customFormat="1" ht="15" customHeight="1" x14ac:dyDescent="0.15">
      <c r="A31" s="268" t="s">
        <v>42</v>
      </c>
      <c r="B31" s="269"/>
      <c r="C31" s="16">
        <f>SUM(D31:G31)</f>
        <v>0</v>
      </c>
      <c r="D31" s="17"/>
      <c r="E31" s="17"/>
      <c r="F31" s="17"/>
      <c r="G31" s="17"/>
      <c r="H31" s="18"/>
      <c r="I31" s="18"/>
      <c r="J31" s="17"/>
      <c r="K31" s="17"/>
      <c r="L31" s="17"/>
      <c r="M31" s="29"/>
      <c r="N31" s="20"/>
      <c r="O31" s="20"/>
      <c r="P31" s="20"/>
      <c r="Q31" s="30"/>
      <c r="R31" s="20"/>
      <c r="S31" s="22"/>
      <c r="T31" s="15" t="str">
        <f t="shared" si="19"/>
        <v/>
      </c>
      <c r="BQ31" s="23" t="str">
        <f t="shared" si="2"/>
        <v/>
      </c>
      <c r="BR31" s="23" t="str">
        <f t="shared" si="17"/>
        <v/>
      </c>
      <c r="BS31" s="23" t="str">
        <f t="shared" si="3"/>
        <v/>
      </c>
      <c r="BT31" s="23" t="str">
        <f t="shared" si="4"/>
        <v/>
      </c>
      <c r="BU31" s="23" t="str">
        <f t="shared" si="5"/>
        <v/>
      </c>
      <c r="BV31" s="24"/>
      <c r="BW31" s="23" t="str">
        <f t="shared" si="6"/>
        <v/>
      </c>
      <c r="BX31" s="23" t="str">
        <f t="shared" si="7"/>
        <v/>
      </c>
      <c r="BZ31" s="25">
        <f t="shared" si="0"/>
        <v>0</v>
      </c>
      <c r="CA31" s="25">
        <f t="shared" si="18"/>
        <v>0</v>
      </c>
      <c r="CB31" s="25">
        <f t="shared" si="8"/>
        <v>0</v>
      </c>
      <c r="CC31" s="25">
        <f t="shared" si="9"/>
        <v>0</v>
      </c>
      <c r="CD31" s="25">
        <f t="shared" si="10"/>
        <v>0</v>
      </c>
      <c r="CE31" s="26"/>
      <c r="CF31" s="25">
        <f t="shared" si="11"/>
        <v>0</v>
      </c>
      <c r="CG31" s="25">
        <f t="shared" si="11"/>
        <v>0</v>
      </c>
    </row>
    <row r="32" spans="1:85" s="15" customFormat="1" ht="15" customHeight="1" x14ac:dyDescent="0.15">
      <c r="A32" s="268" t="s">
        <v>43</v>
      </c>
      <c r="B32" s="269"/>
      <c r="C32" s="16">
        <f>SUM(D32:G32)</f>
        <v>0</v>
      </c>
      <c r="D32" s="17"/>
      <c r="E32" s="17"/>
      <c r="F32" s="17"/>
      <c r="G32" s="17"/>
      <c r="H32" s="18"/>
      <c r="I32" s="18"/>
      <c r="J32" s="17"/>
      <c r="K32" s="17"/>
      <c r="L32" s="17"/>
      <c r="M32" s="252"/>
      <c r="N32" s="20"/>
      <c r="O32" s="20"/>
      <c r="P32" s="20"/>
      <c r="Q32" s="30"/>
      <c r="R32" s="20"/>
      <c r="S32" s="22"/>
      <c r="T32" s="15" t="str">
        <f t="shared" si="19"/>
        <v/>
      </c>
      <c r="BQ32" s="23" t="str">
        <f t="shared" si="2"/>
        <v/>
      </c>
      <c r="BR32" s="23" t="str">
        <f t="shared" si="17"/>
        <v/>
      </c>
      <c r="BS32" s="23" t="str">
        <f t="shared" si="3"/>
        <v/>
      </c>
      <c r="BT32" s="23" t="str">
        <f t="shared" si="4"/>
        <v/>
      </c>
      <c r="BU32" s="23" t="str">
        <f t="shared" si="5"/>
        <v/>
      </c>
      <c r="BV32" s="24"/>
      <c r="BW32" s="23" t="str">
        <f t="shared" si="6"/>
        <v/>
      </c>
      <c r="BX32" s="23" t="str">
        <f t="shared" si="7"/>
        <v/>
      </c>
      <c r="BZ32" s="25">
        <f t="shared" si="0"/>
        <v>0</v>
      </c>
      <c r="CA32" s="25">
        <f t="shared" si="18"/>
        <v>0</v>
      </c>
      <c r="CB32" s="25">
        <f t="shared" si="8"/>
        <v>0</v>
      </c>
      <c r="CC32" s="25">
        <f t="shared" si="9"/>
        <v>0</v>
      </c>
      <c r="CD32" s="25">
        <f t="shared" si="10"/>
        <v>0</v>
      </c>
      <c r="CE32" s="26"/>
      <c r="CF32" s="25">
        <f t="shared" si="11"/>
        <v>0</v>
      </c>
      <c r="CG32" s="25">
        <f t="shared" si="11"/>
        <v>0</v>
      </c>
    </row>
    <row r="33" spans="1:85" s="15" customFormat="1" ht="15" customHeight="1" x14ac:dyDescent="0.15">
      <c r="A33" s="268" t="s">
        <v>44</v>
      </c>
      <c r="B33" s="269"/>
      <c r="C33" s="16">
        <f>SUM(D33:G33)</f>
        <v>0</v>
      </c>
      <c r="D33" s="17"/>
      <c r="E33" s="17"/>
      <c r="F33" s="17"/>
      <c r="G33" s="17"/>
      <c r="H33" s="18"/>
      <c r="I33" s="18"/>
      <c r="J33" s="17"/>
      <c r="K33" s="17"/>
      <c r="L33" s="17"/>
      <c r="M33" s="252"/>
      <c r="N33" s="20"/>
      <c r="O33" s="20"/>
      <c r="P33" s="20"/>
      <c r="Q33" s="30"/>
      <c r="R33" s="20"/>
      <c r="S33" s="22"/>
      <c r="T33" s="15" t="str">
        <f>BQ33&amp;BR33&amp;BS33&amp;BT33&amp;BU33&amp;BW33&amp;BX33</f>
        <v/>
      </c>
      <c r="BQ33" s="23" t="str">
        <f t="shared" si="2"/>
        <v/>
      </c>
      <c r="BR33" s="23" t="str">
        <f t="shared" si="17"/>
        <v/>
      </c>
      <c r="BS33" s="23" t="str">
        <f t="shared" si="3"/>
        <v/>
      </c>
      <c r="BT33" s="23" t="str">
        <f t="shared" si="4"/>
        <v/>
      </c>
      <c r="BU33" s="23" t="str">
        <f t="shared" si="5"/>
        <v/>
      </c>
      <c r="BV33" s="24"/>
      <c r="BW33" s="23" t="str">
        <f t="shared" si="6"/>
        <v/>
      </c>
      <c r="BX33" s="23" t="str">
        <f t="shared" si="7"/>
        <v/>
      </c>
      <c r="BZ33" s="25">
        <f t="shared" si="0"/>
        <v>0</v>
      </c>
      <c r="CA33" s="25">
        <f t="shared" si="18"/>
        <v>0</v>
      </c>
      <c r="CB33" s="25">
        <f t="shared" si="8"/>
        <v>0</v>
      </c>
      <c r="CC33" s="25">
        <f t="shared" si="9"/>
        <v>0</v>
      </c>
      <c r="CD33" s="25">
        <f t="shared" si="10"/>
        <v>0</v>
      </c>
      <c r="CE33" s="26"/>
      <c r="CF33" s="25">
        <f t="shared" si="11"/>
        <v>0</v>
      </c>
      <c r="CG33" s="25">
        <f t="shared" si="11"/>
        <v>0</v>
      </c>
    </row>
    <row r="34" spans="1:85" s="15" customFormat="1" ht="15" customHeight="1" x14ac:dyDescent="0.15">
      <c r="A34" s="268" t="s">
        <v>45</v>
      </c>
      <c r="B34" s="269"/>
      <c r="C34" s="31">
        <f>SUM(D34:G34)</f>
        <v>0</v>
      </c>
      <c r="D34" s="17"/>
      <c r="E34" s="17"/>
      <c r="F34" s="17"/>
      <c r="G34" s="17"/>
      <c r="H34" s="18"/>
      <c r="I34" s="18"/>
      <c r="J34" s="17"/>
      <c r="K34" s="17"/>
      <c r="L34" s="17"/>
      <c r="M34" s="29"/>
      <c r="N34" s="32"/>
      <c r="O34" s="32"/>
      <c r="P34" s="32"/>
      <c r="Q34" s="30"/>
      <c r="R34" s="32"/>
      <c r="S34" s="33"/>
      <c r="T34" s="15" t="str">
        <f t="shared" si="19"/>
        <v/>
      </c>
      <c r="BQ34" s="23" t="str">
        <f t="shared" si="2"/>
        <v/>
      </c>
      <c r="BR34" s="23" t="str">
        <f t="shared" si="17"/>
        <v/>
      </c>
      <c r="BS34" s="23" t="str">
        <f t="shared" si="3"/>
        <v/>
      </c>
      <c r="BT34" s="23" t="str">
        <f t="shared" si="4"/>
        <v/>
      </c>
      <c r="BU34" s="23" t="str">
        <f t="shared" si="5"/>
        <v/>
      </c>
      <c r="BV34" s="24"/>
      <c r="BW34" s="23" t="str">
        <f t="shared" si="6"/>
        <v/>
      </c>
      <c r="BX34" s="23" t="str">
        <f t="shared" si="7"/>
        <v/>
      </c>
      <c r="BZ34" s="25">
        <f t="shared" si="0"/>
        <v>0</v>
      </c>
      <c r="CA34" s="25">
        <f t="shared" si="18"/>
        <v>0</v>
      </c>
      <c r="CB34" s="25">
        <f t="shared" si="8"/>
        <v>0</v>
      </c>
      <c r="CC34" s="25">
        <f t="shared" si="9"/>
        <v>0</v>
      </c>
      <c r="CD34" s="25">
        <f t="shared" si="10"/>
        <v>0</v>
      </c>
      <c r="CE34" s="26"/>
      <c r="CF34" s="25">
        <f t="shared" si="11"/>
        <v>0</v>
      </c>
      <c r="CG34" s="25">
        <f t="shared" si="11"/>
        <v>0</v>
      </c>
    </row>
    <row r="35" spans="1:85" s="15" customFormat="1" ht="15" customHeight="1" x14ac:dyDescent="0.15">
      <c r="A35" s="270" t="s">
        <v>46</v>
      </c>
      <c r="B35" s="271"/>
      <c r="C35" s="34">
        <f>SUM(D35:G35)</f>
        <v>0</v>
      </c>
      <c r="D35" s="17"/>
      <c r="E35" s="17"/>
      <c r="F35" s="17"/>
      <c r="G35" s="17"/>
      <c r="H35" s="35"/>
      <c r="I35" s="35"/>
      <c r="J35" s="17"/>
      <c r="K35" s="17"/>
      <c r="L35" s="17"/>
      <c r="M35" s="36"/>
      <c r="N35" s="37"/>
      <c r="O35" s="37"/>
      <c r="P35" s="37"/>
      <c r="Q35" s="38"/>
      <c r="R35" s="37"/>
      <c r="S35" s="39"/>
      <c r="T35" s="15" t="str">
        <f t="shared" si="19"/>
        <v/>
      </c>
      <c r="BQ35" s="23" t="str">
        <f t="shared" si="2"/>
        <v/>
      </c>
      <c r="BR35" s="23" t="str">
        <f t="shared" si="17"/>
        <v/>
      </c>
      <c r="BS35" s="23" t="str">
        <f t="shared" si="3"/>
        <v/>
      </c>
      <c r="BT35" s="23" t="str">
        <f t="shared" si="4"/>
        <v/>
      </c>
      <c r="BU35" s="23" t="str">
        <f t="shared" si="5"/>
        <v/>
      </c>
      <c r="BV35" s="24"/>
      <c r="BW35" s="23" t="str">
        <f t="shared" si="6"/>
        <v/>
      </c>
      <c r="BX35" s="23" t="str">
        <f t="shared" si="7"/>
        <v/>
      </c>
      <c r="BZ35" s="25">
        <f t="shared" si="0"/>
        <v>0</v>
      </c>
      <c r="CA35" s="25">
        <f t="shared" si="18"/>
        <v>0</v>
      </c>
      <c r="CB35" s="25">
        <f t="shared" si="8"/>
        <v>0</v>
      </c>
      <c r="CC35" s="25">
        <f t="shared" si="9"/>
        <v>0</v>
      </c>
      <c r="CD35" s="25">
        <f t="shared" si="10"/>
        <v>0</v>
      </c>
      <c r="CE35" s="26"/>
      <c r="CF35" s="25">
        <f t="shared" si="11"/>
        <v>0</v>
      </c>
      <c r="CG35" s="25">
        <f t="shared" si="11"/>
        <v>0</v>
      </c>
    </row>
    <row r="36" spans="1:85" s="5" customFormat="1" ht="18" customHeight="1" x14ac:dyDescent="0.15">
      <c r="A36" s="272" t="s">
        <v>47</v>
      </c>
      <c r="B36" s="272"/>
      <c r="C36" s="272"/>
      <c r="D36" s="272"/>
      <c r="E36" s="272"/>
      <c r="F36" s="272"/>
      <c r="G36" s="272"/>
      <c r="H36" s="272"/>
      <c r="I36" s="272"/>
      <c r="J36" s="272"/>
      <c r="K36" s="272"/>
      <c r="L36" s="272"/>
      <c r="M36" s="272"/>
      <c r="N36" s="272"/>
    </row>
    <row r="37" spans="1:85" s="15" customFormat="1" ht="63" x14ac:dyDescent="0.15">
      <c r="A37" s="263" t="s">
        <v>3</v>
      </c>
      <c r="B37" s="267"/>
      <c r="C37" s="40" t="s">
        <v>48</v>
      </c>
      <c r="D37" s="41" t="s">
        <v>49</v>
      </c>
      <c r="E37" s="8" t="s">
        <v>50</v>
      </c>
      <c r="F37" s="42" t="s">
        <v>51</v>
      </c>
      <c r="G37" s="11" t="s">
        <v>52</v>
      </c>
      <c r="H37" s="8" t="s">
        <v>53</v>
      </c>
      <c r="I37" s="8" t="s">
        <v>54</v>
      </c>
      <c r="J37" s="8" t="s">
        <v>55</v>
      </c>
      <c r="K37" s="13" t="s">
        <v>16</v>
      </c>
      <c r="L37" s="8" t="s">
        <v>56</v>
      </c>
      <c r="M37" s="8" t="s">
        <v>57</v>
      </c>
      <c r="N37" s="14" t="s">
        <v>58</v>
      </c>
    </row>
    <row r="38" spans="1:85" s="15" customFormat="1" ht="30" customHeight="1" x14ac:dyDescent="0.15">
      <c r="A38" s="274" t="s">
        <v>59</v>
      </c>
      <c r="B38" s="43" t="s">
        <v>60</v>
      </c>
      <c r="C38" s="44"/>
      <c r="D38" s="45"/>
      <c r="E38" s="46"/>
      <c r="F38" s="47"/>
      <c r="G38" s="45"/>
      <c r="H38" s="46"/>
      <c r="I38" s="46"/>
      <c r="J38" s="46"/>
      <c r="K38" s="48"/>
      <c r="L38" s="46"/>
      <c r="M38" s="46"/>
      <c r="N38" s="49"/>
      <c r="O38" s="15" t="str">
        <f>BQ38&amp;BR38&amp;BS38&amp;BT38</f>
        <v/>
      </c>
      <c r="BQ38" s="23" t="str">
        <f>IF(AND(SUM($C38:$F38)&gt;0,K38="")," * No olvide digitar la variable Migrantes. Digite Cero si no tiene.",IF(K38&gt;SUM($C38:$F38)," * La variable Migrantes no puede ser mayor a la suma de las variables de Visitas.",""))</f>
        <v/>
      </c>
      <c r="BR38" s="23" t="str">
        <f>IF(AND(SUM($C38:$F38)&gt;0,L38="")," * No olvide digitar la variable Pueblos originarios. Digite Cero si no tiene.",IF(L38&gt;SUM($C38:$F38)," * La variable Pueblos originarios no puede ser mayor a la suma de las variables de Visitas.",""))</f>
        <v/>
      </c>
      <c r="BS38" s="23" t="str">
        <f>IF(AND(SUM($C38:$F38)&gt;0,M38="")," * No olvide digitar la variable Población en ECICEP. Digite Cero si no tiene.",IF(M38&gt;SUM($C38:$F38)," * La variable Población en ECICEP no puede ser mayor a la suma de las variables de Visitas.",""))</f>
        <v/>
      </c>
      <c r="BT38" s="23" t="str">
        <f>IF(AND(SUM($C38:$F38)&gt;0,N38="")," * No olvide digitar la variable Población ELEAM o institucionalizada. Digite Cero si no tiene.",IF(N38&gt;SUM($C38:$F38)," * La variable Población ELEAM o institucionalizada no puede ser mayor a la suma de las variables de Visitas.",""))</f>
        <v/>
      </c>
      <c r="BZ38" s="25">
        <f>IF(AND(SUM($C38:$F38)&gt;0,K38=""),1,IF(K38&gt;SUM($C38:$F38),1,0))</f>
        <v>0</v>
      </c>
      <c r="CA38" s="25">
        <f>IF(AND(SUM($C38:$F38)&gt;0,L38=""),1,IF(L38&gt;SUM($C38:$F38),1,0))</f>
        <v>0</v>
      </c>
      <c r="CB38" s="25">
        <f>IF(AND(SUM($C38:$F38)&gt;0,M38=""),1,IF(M38&gt;SUM($C38:$F38),1,0))</f>
        <v>0</v>
      </c>
      <c r="CC38" s="25">
        <f>IF(AND(SUM($C38:$F38)&gt;0,N38=""),1,IF(N38&gt;SUM($C38:$F38),1,0))</f>
        <v>0</v>
      </c>
    </row>
    <row r="39" spans="1:85" s="15" customFormat="1" ht="42" x14ac:dyDescent="0.15">
      <c r="A39" s="275"/>
      <c r="B39" s="50" t="s">
        <v>61</v>
      </c>
      <c r="C39" s="51"/>
      <c r="D39" s="52"/>
      <c r="E39" s="17"/>
      <c r="F39" s="53"/>
      <c r="G39" s="52"/>
      <c r="H39" s="54"/>
      <c r="I39" s="54"/>
      <c r="J39" s="54"/>
      <c r="K39" s="55"/>
      <c r="L39" s="17"/>
      <c r="M39" s="17"/>
      <c r="N39" s="56"/>
      <c r="O39" s="15" t="str">
        <f t="shared" ref="O39:O46" si="20">BQ39&amp;BR39&amp;BS39&amp;BT39</f>
        <v/>
      </c>
      <c r="BQ39" s="23" t="str">
        <f t="shared" ref="BQ39:BQ40" si="21">IF(AND(SUM($C39:$F39)&gt;0,K39="")," * No olvide digitar la variable Migrantes. Digite Cero si no tiene.",IF(K39&gt;SUM($C39:$F39)," * La variable Migrantes no puede ser mayor a la suma de las variables de Visitas.",""))</f>
        <v/>
      </c>
      <c r="BR39" s="23" t="str">
        <f t="shared" ref="BR39:BR40" si="22">IF(AND(SUM($C39:$F39)&gt;0,L39="")," * No olvide digitar la variable Pueblos originarios. Digite Cero si no tiene.",IF(L39&gt;SUM($C39:$F39)," * La variable Pueblos originarios no puede ser mayor a la suma de las variables de Visitas.",""))</f>
        <v/>
      </c>
      <c r="BS39" s="23" t="str">
        <f t="shared" ref="BS39:BS40" si="23">IF(AND(SUM($C39:$F39)&gt;0,M39="")," * No olvide digitar la variable Población en ECICEP. Digite Cero si no tiene.",IF(M39&gt;SUM($C39:$F39)," * La variable Población en ECICEP no puede ser mayor a la suma de las variables de Visitas.",""))</f>
        <v/>
      </c>
      <c r="BT39" s="23" t="str">
        <f t="shared" ref="BT39:BT40" si="24">IF(AND(SUM($C39:$F39)&gt;0,N39="")," * No olvide digitar la variable Población ELEAM o institucionalizada. Digite Cero si no tiene.",IF(N39&gt;SUM($C39:$F39)," * La variable Población ELEAM o institucionalizada no puede ser mayor a la suma de las variables de Visitas.",""))</f>
        <v/>
      </c>
      <c r="BZ39" s="25">
        <f t="shared" ref="BZ39:BZ40" si="25">IF(AND(SUM($C39:$F39)&gt;0,K39=""),1,IF(K39&gt;SUM($C39:$F39),1,0))</f>
        <v>0</v>
      </c>
      <c r="CA39" s="25">
        <f t="shared" ref="CA39:CC40" si="26">IF(AND(SUM($C39:$F39)&gt;0,L39=""),1,IF(L39&gt;SUM($C39:$F39),1,0))</f>
        <v>0</v>
      </c>
      <c r="CB39" s="25">
        <f t="shared" si="26"/>
        <v>0</v>
      </c>
      <c r="CC39" s="25">
        <f t="shared" si="26"/>
        <v>0</v>
      </c>
    </row>
    <row r="40" spans="1:85" s="15" customFormat="1" ht="42" x14ac:dyDescent="0.15">
      <c r="A40" s="276"/>
      <c r="B40" s="57" t="s">
        <v>62</v>
      </c>
      <c r="C40" s="58"/>
      <c r="D40" s="59"/>
      <c r="E40" s="60"/>
      <c r="F40" s="61"/>
      <c r="G40" s="59"/>
      <c r="H40" s="62"/>
      <c r="I40" s="62"/>
      <c r="J40" s="62"/>
      <c r="K40" s="63"/>
      <c r="L40" s="60"/>
      <c r="M40" s="60"/>
      <c r="N40" s="64"/>
      <c r="O40" s="15" t="str">
        <f t="shared" si="20"/>
        <v/>
      </c>
      <c r="BQ40" s="23" t="str">
        <f t="shared" si="21"/>
        <v/>
      </c>
      <c r="BR40" s="23" t="str">
        <f t="shared" si="22"/>
        <v/>
      </c>
      <c r="BS40" s="23" t="str">
        <f t="shared" si="23"/>
        <v/>
      </c>
      <c r="BT40" s="23" t="str">
        <f t="shared" si="24"/>
        <v/>
      </c>
      <c r="BZ40" s="25">
        <f t="shared" si="25"/>
        <v>0</v>
      </c>
      <c r="CA40" s="25">
        <f t="shared" si="26"/>
        <v>0</v>
      </c>
      <c r="CB40" s="25">
        <f t="shared" si="26"/>
        <v>0</v>
      </c>
      <c r="CC40" s="25">
        <f t="shared" si="26"/>
        <v>0</v>
      </c>
    </row>
    <row r="41" spans="1:85" s="15" customFormat="1" ht="15" customHeight="1" x14ac:dyDescent="0.15">
      <c r="A41" s="277" t="s">
        <v>4</v>
      </c>
      <c r="B41" s="278"/>
      <c r="C41" s="65">
        <f>SUM(C38:C40)</f>
        <v>0</v>
      </c>
      <c r="D41" s="66">
        <f t="shared" ref="D41:N41" si="27">SUM(D38:D40)</f>
        <v>0</v>
      </c>
      <c r="E41" s="67">
        <f t="shared" si="27"/>
        <v>0</v>
      </c>
      <c r="F41" s="68">
        <f t="shared" si="27"/>
        <v>0</v>
      </c>
      <c r="G41" s="66">
        <f t="shared" si="27"/>
        <v>0</v>
      </c>
      <c r="H41" s="67">
        <f t="shared" si="27"/>
        <v>0</v>
      </c>
      <c r="I41" s="67">
        <f t="shared" si="27"/>
        <v>0</v>
      </c>
      <c r="J41" s="69">
        <f t="shared" si="27"/>
        <v>0</v>
      </c>
      <c r="K41" s="70">
        <f t="shared" si="27"/>
        <v>0</v>
      </c>
      <c r="L41" s="71">
        <f t="shared" si="27"/>
        <v>0</v>
      </c>
      <c r="M41" s="71">
        <f t="shared" si="27"/>
        <v>0</v>
      </c>
      <c r="N41" s="72">
        <f t="shared" si="27"/>
        <v>0</v>
      </c>
    </row>
    <row r="42" spans="1:85" s="15" customFormat="1" ht="15" customHeight="1" x14ac:dyDescent="0.15">
      <c r="A42" s="274" t="s">
        <v>63</v>
      </c>
      <c r="B42" s="73" t="s">
        <v>64</v>
      </c>
      <c r="C42" s="74"/>
      <c r="D42" s="74"/>
      <c r="E42" s="75"/>
      <c r="F42" s="76"/>
      <c r="G42" s="77"/>
      <c r="H42" s="78"/>
      <c r="I42" s="75"/>
      <c r="J42" s="78"/>
      <c r="K42" s="79"/>
      <c r="L42" s="78"/>
      <c r="M42" s="78"/>
      <c r="N42" s="80"/>
      <c r="O42" s="15" t="str">
        <f>BQ42&amp;BR42&amp;BS42</f>
        <v/>
      </c>
      <c r="BQ42" s="23" t="str">
        <f>IF(AND(SUM($C42:$F42)&gt;0,K42="")," * No olvide digitar la variable Migrantes. Digite Cero si no tiene.",IF(K42&gt;SUM($C42:$F42)," * La variable Migrantes no puede ser mayor a la suma de las variables de Visitas.",""))</f>
        <v/>
      </c>
      <c r="BR42" s="23" t="str">
        <f>IF(AND(SUM($C42:$F42)&gt;0,L42="")," * No olvide digitar la variable Pueblos originarios. Digite Cero si no tiene.",IF(L42&gt;SUM($C42:$F42)," * La variable Pueblos originarios no puede ser mayor a la suma de las variables de Visitas.",""))</f>
        <v/>
      </c>
      <c r="BS42" s="23" t="str">
        <f>IF(AND(SUM($C42:$F42)&gt;0,M42="")," * No olvide digitar la variable Población en ECICEP. Digite Cero si no tiene.",IF(M42&gt;SUM($C42:$F42)," * La variable Población en ECICEP no puede ser mayor a la suma de las variables de Visitas.",""))</f>
        <v/>
      </c>
      <c r="BT42" s="24"/>
      <c r="BZ42" s="25">
        <f>IF(AND(SUM($C42:$F42)&gt;0,K42=""),1,IF(K42&gt;SUM($C42:$F42),1,0))</f>
        <v>0</v>
      </c>
      <c r="CA42" s="25">
        <f t="shared" ref="CA42:CB46" si="28">IF(AND(SUM($C42:$F42)&gt;0,L42=""),1,IF(L42&gt;SUM($C42:$F42),1,0))</f>
        <v>0</v>
      </c>
      <c r="CB42" s="25">
        <f t="shared" si="28"/>
        <v>0</v>
      </c>
      <c r="CC42" s="26"/>
    </row>
    <row r="43" spans="1:85" s="15" customFormat="1" ht="15" customHeight="1" x14ac:dyDescent="0.15">
      <c r="A43" s="275"/>
      <c r="B43" s="81" t="s">
        <v>65</v>
      </c>
      <c r="C43" s="82"/>
      <c r="D43" s="83"/>
      <c r="E43" s="17"/>
      <c r="F43" s="53"/>
      <c r="G43" s="84"/>
      <c r="H43" s="17"/>
      <c r="I43" s="17"/>
      <c r="J43" s="85"/>
      <c r="K43" s="86"/>
      <c r="L43" s="17"/>
      <c r="M43" s="17"/>
      <c r="N43" s="87"/>
      <c r="O43" s="15" t="str">
        <f t="shared" ref="O43:O45" si="29">BQ43&amp;BR43&amp;BS43</f>
        <v/>
      </c>
      <c r="BQ43" s="23" t="str">
        <f t="shared" ref="BQ43:BQ46" si="30">IF(AND(SUM($C43:$F43)&gt;0,K43="")," * No olvide digitar la variable Migrantes. Digite Cero si no tiene.",IF(K43&gt;SUM($C43:$F43)," * La variable Migrantes no puede ser mayor a la suma de las variables de Visitas.",""))</f>
        <v/>
      </c>
      <c r="BR43" s="23" t="str">
        <f t="shared" ref="BR43:BR46" si="31">IF(AND(SUM($C43:$F43)&gt;0,L43="")," * No olvide digitar la variable Pueblos originarios. Digite Cero si no tiene.",IF(L43&gt;SUM($C43:$F43)," * La variable Pueblos originarios no puede ser mayor a la suma de las variables de Visitas.",""))</f>
        <v/>
      </c>
      <c r="BS43" s="23" t="str">
        <f t="shared" ref="BS43:BS46" si="32">IF(AND(SUM($C43:$F43)&gt;0,M43="")," * No olvide digitar la variable Población en ECICEP. Digite Cero si no tiene.",IF(M43&gt;SUM($C43:$F43)," * La variable Población en ECICEP no puede ser mayor a la suma de las variables de Visitas.",""))</f>
        <v/>
      </c>
      <c r="BT43" s="24"/>
      <c r="BZ43" s="25">
        <f t="shared" ref="BZ43:BZ46" si="33">IF(AND(SUM($C43:$F43)&gt;0,K43=""),1,IF(K43&gt;SUM($C43:$F43),1,0))</f>
        <v>0</v>
      </c>
      <c r="CA43" s="25">
        <f t="shared" si="28"/>
        <v>0</v>
      </c>
      <c r="CB43" s="25">
        <f t="shared" si="28"/>
        <v>0</v>
      </c>
      <c r="CC43" s="26"/>
    </row>
    <row r="44" spans="1:85" s="15" customFormat="1" ht="15" customHeight="1" x14ac:dyDescent="0.15">
      <c r="A44" s="275"/>
      <c r="B44" s="88" t="s">
        <v>66</v>
      </c>
      <c r="C44" s="51"/>
      <c r="D44" s="83"/>
      <c r="E44" s="78"/>
      <c r="F44" s="89"/>
      <c r="G44" s="84"/>
      <c r="H44" s="17"/>
      <c r="I44" s="78"/>
      <c r="J44" s="90"/>
      <c r="K44" s="91"/>
      <c r="L44" s="17"/>
      <c r="M44" s="78"/>
      <c r="N44" s="87"/>
      <c r="O44" s="15" t="str">
        <f t="shared" si="29"/>
        <v/>
      </c>
      <c r="BQ44" s="23" t="str">
        <f t="shared" si="30"/>
        <v/>
      </c>
      <c r="BR44" s="23" t="str">
        <f t="shared" si="31"/>
        <v/>
      </c>
      <c r="BS44" s="23" t="str">
        <f t="shared" si="32"/>
        <v/>
      </c>
      <c r="BT44" s="24"/>
      <c r="BZ44" s="25">
        <f t="shared" si="33"/>
        <v>0</v>
      </c>
      <c r="CA44" s="25">
        <f t="shared" si="28"/>
        <v>0</v>
      </c>
      <c r="CB44" s="25">
        <f t="shared" si="28"/>
        <v>0</v>
      </c>
      <c r="CC44" s="26"/>
    </row>
    <row r="45" spans="1:85" s="15" customFormat="1" ht="15" customHeight="1" x14ac:dyDescent="0.15">
      <c r="A45" s="275"/>
      <c r="B45" s="92" t="s">
        <v>67</v>
      </c>
      <c r="C45" s="74"/>
      <c r="D45" s="83"/>
      <c r="E45" s="17"/>
      <c r="F45" s="53"/>
      <c r="G45" s="52"/>
      <c r="H45" s="17"/>
      <c r="I45" s="17"/>
      <c r="J45" s="90"/>
      <c r="K45" s="86"/>
      <c r="L45" s="17"/>
      <c r="M45" s="17"/>
      <c r="N45" s="80"/>
      <c r="O45" s="15" t="str">
        <f t="shared" si="29"/>
        <v/>
      </c>
      <c r="BQ45" s="23" t="str">
        <f t="shared" si="30"/>
        <v/>
      </c>
      <c r="BR45" s="23" t="str">
        <f t="shared" si="31"/>
        <v/>
      </c>
      <c r="BS45" s="23" t="str">
        <f t="shared" si="32"/>
        <v/>
      </c>
      <c r="BT45" s="24"/>
      <c r="BZ45" s="25">
        <f t="shared" si="33"/>
        <v>0</v>
      </c>
      <c r="CA45" s="25">
        <f t="shared" si="28"/>
        <v>0</v>
      </c>
      <c r="CB45" s="25">
        <f t="shared" si="28"/>
        <v>0</v>
      </c>
      <c r="CC45" s="26"/>
    </row>
    <row r="46" spans="1:85" s="15" customFormat="1" ht="15" customHeight="1" x14ac:dyDescent="0.15">
      <c r="A46" s="275"/>
      <c r="B46" s="93" t="s">
        <v>68</v>
      </c>
      <c r="C46" s="94"/>
      <c r="D46" s="95"/>
      <c r="E46" s="60"/>
      <c r="F46" s="61"/>
      <c r="G46" s="96"/>
      <c r="H46" s="60"/>
      <c r="I46" s="60"/>
      <c r="J46" s="97"/>
      <c r="K46" s="98"/>
      <c r="L46" s="60"/>
      <c r="M46" s="62"/>
      <c r="N46" s="99"/>
      <c r="O46" s="15" t="str">
        <f t="shared" si="20"/>
        <v/>
      </c>
      <c r="BQ46" s="23" t="str">
        <f t="shared" si="30"/>
        <v/>
      </c>
      <c r="BR46" s="23" t="str">
        <f t="shared" si="31"/>
        <v/>
      </c>
      <c r="BS46" s="23" t="str">
        <f t="shared" si="32"/>
        <v/>
      </c>
      <c r="BT46" s="23" t="str">
        <f>IF(AND(SUM($C46:$F46)&gt;0,N46="")," * No olvide digitar la variable Población ELEAM o institucionalizada. Digite Cero si no tiene.",IF(N46&gt;SUM($C46:$F46)," * La variable Población ELEAM o institucionalizada no puede ser mayor a la suma de las variables de Visitas.",""))</f>
        <v/>
      </c>
      <c r="BZ46" s="25">
        <f t="shared" si="33"/>
        <v>0</v>
      </c>
      <c r="CA46" s="25">
        <f t="shared" si="28"/>
        <v>0</v>
      </c>
      <c r="CB46" s="25">
        <f t="shared" si="28"/>
        <v>0</v>
      </c>
      <c r="CC46" s="25">
        <f>IF(AND(SUM($C46:$F46)&gt;0,N46=""),1,IF(N46&gt;SUM($C46:$F46),1,0))</f>
        <v>0</v>
      </c>
    </row>
    <row r="47" spans="1:85" s="15" customFormat="1" ht="15" customHeight="1" x14ac:dyDescent="0.15">
      <c r="A47" s="277" t="s">
        <v>4</v>
      </c>
      <c r="B47" s="278"/>
      <c r="C47" s="100">
        <f>SUM(C42:C46)</f>
        <v>0</v>
      </c>
      <c r="D47" s="101">
        <f>SUM(D42:D46)</f>
        <v>0</v>
      </c>
      <c r="E47" s="102">
        <f t="shared" ref="E47:N47" si="34">SUM(E42:E46)</f>
        <v>0</v>
      </c>
      <c r="F47" s="103">
        <f t="shared" si="34"/>
        <v>0</v>
      </c>
      <c r="G47" s="101">
        <f t="shared" si="34"/>
        <v>0</v>
      </c>
      <c r="H47" s="102">
        <f t="shared" si="34"/>
        <v>0</v>
      </c>
      <c r="I47" s="102">
        <f t="shared" si="34"/>
        <v>0</v>
      </c>
      <c r="J47" s="104">
        <f t="shared" si="34"/>
        <v>0</v>
      </c>
      <c r="K47" s="105">
        <f t="shared" si="34"/>
        <v>0</v>
      </c>
      <c r="L47" s="106">
        <f t="shared" si="34"/>
        <v>0</v>
      </c>
      <c r="M47" s="106">
        <f t="shared" si="34"/>
        <v>0</v>
      </c>
      <c r="N47" s="107">
        <f t="shared" si="34"/>
        <v>0</v>
      </c>
    </row>
    <row r="48" spans="1:85" s="5" customFormat="1" ht="18" customHeight="1" x14ac:dyDescent="0.15">
      <c r="A48" s="108" t="s">
        <v>69</v>
      </c>
    </row>
    <row r="49" spans="1:82" s="15" customFormat="1" ht="52.5" x14ac:dyDescent="0.15">
      <c r="A49" s="263" t="s">
        <v>3</v>
      </c>
      <c r="B49" s="267"/>
      <c r="C49" s="109" t="s">
        <v>4</v>
      </c>
      <c r="D49" s="109" t="s">
        <v>5</v>
      </c>
      <c r="E49" s="110" t="s">
        <v>70</v>
      </c>
      <c r="F49" s="8" t="s">
        <v>71</v>
      </c>
      <c r="G49" s="40" t="s">
        <v>8</v>
      </c>
      <c r="H49" s="111" t="s">
        <v>9</v>
      </c>
      <c r="I49" s="112" t="s">
        <v>10</v>
      </c>
      <c r="J49" s="14" t="s">
        <v>15</v>
      </c>
      <c r="K49" s="14" t="s">
        <v>16</v>
      </c>
      <c r="L49" s="14" t="s">
        <v>72</v>
      </c>
      <c r="M49" s="14" t="s">
        <v>73</v>
      </c>
    </row>
    <row r="50" spans="1:82" s="15" customFormat="1" ht="15" customHeight="1" x14ac:dyDescent="0.15">
      <c r="A50" s="265" t="s">
        <v>74</v>
      </c>
      <c r="B50" s="266"/>
      <c r="C50" s="113">
        <f>SUM(D50:F50)</f>
        <v>0</v>
      </c>
      <c r="D50" s="114"/>
      <c r="E50" s="115"/>
      <c r="F50" s="115"/>
      <c r="G50" s="116"/>
      <c r="H50" s="117"/>
      <c r="I50" s="118"/>
      <c r="J50" s="119"/>
      <c r="K50" s="119"/>
      <c r="L50" s="119"/>
      <c r="M50" s="119"/>
      <c r="N50" s="15" t="str">
        <f>BQ50&amp;BR50&amp;BS50&amp;BT50&amp;BU50</f>
        <v/>
      </c>
      <c r="BQ50" s="23" t="str">
        <f>IF(AND(C50&gt;0,J50="")," * No olvide digitar la variable Pueblos Originarios. Digite Cero si no tiene.",IF(J50&gt;C50," * La variable Pueblos Originarios No puede ser mayor al Total.",""))</f>
        <v/>
      </c>
      <c r="BR50" s="23" t="str">
        <f>IF(AND(C50&gt;0,K50="")," * No olvide digitar la variable Migrantes. Digite Cero si no tiene.",IF(K50&gt;C50," * La variable Migrantes No puede ser mayor al Total.",""))</f>
        <v/>
      </c>
      <c r="BS50" s="23" t="str">
        <f>IF(AND(C50&gt;0,L50="")," * No olvide digitar la variable Niños, niñas, adolescentes y jóvenes SENAME. Digite Cero si no tiene.",IF(L50&gt;C50," * La variable Niños, niñas, adolescentes y jóvenes SENAME No puede ser mayor al Total.",""))</f>
        <v/>
      </c>
      <c r="BT50" s="23" t="str">
        <f>IF(AND(C50&gt;0,M50="")," * No olvide digitar la variable Niños, niñas, adolescentes y jóvenes Mejor Niñez. Digite Cero si no tiene.",IF(M50&gt;C50," * La variable Niños, niñas, adolescentes y jóvenes Mejor Niñez No puede ser mayor al Total.",""))</f>
        <v/>
      </c>
      <c r="BZ50" s="25">
        <f t="shared" ref="BZ50:BZ58" si="35">IF(AND(C50&gt;0,J50=""),1,IF(J50&gt;C50,1,0))</f>
        <v>0</v>
      </c>
      <c r="CA50" s="25">
        <f t="shared" ref="CA50:CA58" si="36">IF(AND(C50&gt;0,K50=""),1,IF(K50&gt;C50,1,0))</f>
        <v>0</v>
      </c>
      <c r="CB50" s="25">
        <f t="shared" ref="CB50:CB58" si="37">IF(AND(C50&gt;0,L50=""),1,IF(L50&gt;C50,1,0))</f>
        <v>0</v>
      </c>
      <c r="CC50" s="25">
        <f t="shared" ref="CC50:CC58" si="38">IF(AND(C50&gt;0,M50=""),1,IF(M50&gt;C50,1,0))</f>
        <v>0</v>
      </c>
    </row>
    <row r="51" spans="1:82" s="15" customFormat="1" ht="15" customHeight="1" x14ac:dyDescent="0.15">
      <c r="A51" s="260" t="s">
        <v>75</v>
      </c>
      <c r="B51" s="261"/>
      <c r="C51" s="120">
        <f t="shared" ref="C51:C56" si="39">SUM(D51:F51)</f>
        <v>0</v>
      </c>
      <c r="D51" s="121"/>
      <c r="E51" s="122"/>
      <c r="F51" s="122"/>
      <c r="G51" s="123"/>
      <c r="H51" s="117"/>
      <c r="I51" s="118"/>
      <c r="J51" s="119"/>
      <c r="K51" s="119"/>
      <c r="L51" s="119"/>
      <c r="M51" s="119"/>
      <c r="N51" s="15" t="str">
        <f t="shared" ref="N51:N58" si="40">BQ51&amp;BR51&amp;BS51&amp;BT51&amp;BU51</f>
        <v/>
      </c>
      <c r="BQ51" s="23" t="str">
        <f t="shared" ref="BQ51:BQ58" si="41">IF(AND(C51&gt;0,J51="")," * No olvide digitar la variable Pueblos Originarios. Digite Cero si no tiene.",IF(J51&gt;C51," * La variable Pueblos Originarios No puede ser mayor al Total.",""))</f>
        <v/>
      </c>
      <c r="BR51" s="23" t="str">
        <f t="shared" ref="BR51:BR58" si="42">IF(AND(C51&gt;0,K51="")," * No olvide digitar la variable Migrantes. Digite Cero si no tiene.",IF(K51&gt;C51," * La variable Migrantes No puede ser mayor al Total.",""))</f>
        <v/>
      </c>
      <c r="BS51" s="23" t="str">
        <f t="shared" ref="BS51:BS58" si="43">IF(AND(C51&gt;0,L51="")," * No olvide digitar la variable Niños, niñas, adolescentes y jóvenes SENAME. Digite Cero si no tiene.",IF(L51&gt;C51," * La variable Niños, niñas, adolescentes y jóvenes SENAME No puede ser mayor al Total.",""))</f>
        <v/>
      </c>
      <c r="BT51" s="23" t="str">
        <f t="shared" ref="BT51:BT58" si="44">IF(AND(C51&gt;0,M51="")," * No olvide digitar la variable Niños, niñas, adolescentes y jóvenes Mejor Niñez. Digite Cero si no tiene.",IF(M51&gt;C51," * La variable Niños, niñas, adolescentes y jóvenes Mejor Niñez No puede ser mayor al Total.",""))</f>
        <v/>
      </c>
      <c r="BZ51" s="25">
        <f t="shared" si="35"/>
        <v>0</v>
      </c>
      <c r="CA51" s="25">
        <f t="shared" si="36"/>
        <v>0</v>
      </c>
      <c r="CB51" s="25">
        <f t="shared" si="37"/>
        <v>0</v>
      </c>
      <c r="CC51" s="25">
        <f t="shared" si="38"/>
        <v>0</v>
      </c>
    </row>
    <row r="52" spans="1:82" s="15" customFormat="1" ht="15" customHeight="1" x14ac:dyDescent="0.15">
      <c r="A52" s="260" t="s">
        <v>76</v>
      </c>
      <c r="B52" s="261"/>
      <c r="C52" s="16">
        <f t="shared" si="39"/>
        <v>0</v>
      </c>
      <c r="D52" s="121"/>
      <c r="E52" s="122"/>
      <c r="F52" s="122"/>
      <c r="G52" s="123"/>
      <c r="H52" s="117"/>
      <c r="I52" s="118"/>
      <c r="J52" s="119"/>
      <c r="K52" s="119"/>
      <c r="L52" s="119"/>
      <c r="M52" s="119"/>
      <c r="N52" s="15" t="str">
        <f t="shared" si="40"/>
        <v/>
      </c>
      <c r="BQ52" s="23" t="str">
        <f t="shared" si="41"/>
        <v/>
      </c>
      <c r="BR52" s="23" t="str">
        <f t="shared" si="42"/>
        <v/>
      </c>
      <c r="BS52" s="23" t="str">
        <f t="shared" si="43"/>
        <v/>
      </c>
      <c r="BT52" s="23" t="str">
        <f t="shared" si="44"/>
        <v/>
      </c>
      <c r="BZ52" s="25">
        <f t="shared" si="35"/>
        <v>0</v>
      </c>
      <c r="CA52" s="25">
        <f t="shared" si="36"/>
        <v>0</v>
      </c>
      <c r="CB52" s="25">
        <f t="shared" si="37"/>
        <v>0</v>
      </c>
      <c r="CC52" s="25">
        <f t="shared" si="38"/>
        <v>0</v>
      </c>
    </row>
    <row r="53" spans="1:82" s="15" customFormat="1" ht="15" customHeight="1" x14ac:dyDescent="0.15">
      <c r="A53" s="279" t="s">
        <v>77</v>
      </c>
      <c r="B53" s="280"/>
      <c r="C53" s="16">
        <f t="shared" si="39"/>
        <v>0</v>
      </c>
      <c r="D53" s="121"/>
      <c r="E53" s="124"/>
      <c r="F53" s="122"/>
      <c r="G53" s="125"/>
      <c r="H53" s="126"/>
      <c r="I53" s="127"/>
      <c r="J53" s="99"/>
      <c r="K53" s="99"/>
      <c r="L53" s="99"/>
      <c r="M53" s="99"/>
      <c r="N53" s="15" t="str">
        <f t="shared" si="40"/>
        <v/>
      </c>
      <c r="BQ53" s="23" t="str">
        <f t="shared" si="41"/>
        <v/>
      </c>
      <c r="BR53" s="23" t="str">
        <f t="shared" si="42"/>
        <v/>
      </c>
      <c r="BS53" s="23" t="str">
        <f t="shared" si="43"/>
        <v/>
      </c>
      <c r="BT53" s="23" t="str">
        <f t="shared" si="44"/>
        <v/>
      </c>
      <c r="BZ53" s="25">
        <f t="shared" si="35"/>
        <v>0</v>
      </c>
      <c r="CA53" s="25">
        <f t="shared" si="36"/>
        <v>0</v>
      </c>
      <c r="CB53" s="25">
        <f t="shared" si="37"/>
        <v>0</v>
      </c>
      <c r="CC53" s="25">
        <f t="shared" si="38"/>
        <v>0</v>
      </c>
    </row>
    <row r="54" spans="1:82" s="15" customFormat="1" ht="15" customHeight="1" x14ac:dyDescent="0.15">
      <c r="A54" s="281" t="s">
        <v>78</v>
      </c>
      <c r="B54" s="128" t="s">
        <v>79</v>
      </c>
      <c r="C54" s="129">
        <f t="shared" si="39"/>
        <v>76</v>
      </c>
      <c r="D54" s="114">
        <v>76</v>
      </c>
      <c r="E54" s="115"/>
      <c r="F54" s="115"/>
      <c r="G54" s="116"/>
      <c r="H54" s="130">
        <v>0</v>
      </c>
      <c r="I54" s="131">
        <v>0</v>
      </c>
      <c r="J54" s="132">
        <v>0</v>
      </c>
      <c r="K54" s="132">
        <v>0</v>
      </c>
      <c r="L54" s="132">
        <v>0</v>
      </c>
      <c r="M54" s="132">
        <v>0</v>
      </c>
      <c r="N54" s="15" t="str">
        <f t="shared" si="40"/>
        <v/>
      </c>
      <c r="BQ54" s="23" t="str">
        <f t="shared" si="41"/>
        <v/>
      </c>
      <c r="BR54" s="23" t="str">
        <f t="shared" si="42"/>
        <v/>
      </c>
      <c r="BS54" s="23" t="str">
        <f t="shared" si="43"/>
        <v/>
      </c>
      <c r="BT54" s="23" t="str">
        <f t="shared" si="44"/>
        <v/>
      </c>
      <c r="BZ54" s="25">
        <f t="shared" si="35"/>
        <v>0</v>
      </c>
      <c r="CA54" s="25">
        <f t="shared" si="36"/>
        <v>0</v>
      </c>
      <c r="CB54" s="25">
        <f t="shared" si="37"/>
        <v>0</v>
      </c>
      <c r="CC54" s="25">
        <f t="shared" si="38"/>
        <v>0</v>
      </c>
    </row>
    <row r="55" spans="1:82" s="15" customFormat="1" ht="15" customHeight="1" x14ac:dyDescent="0.15">
      <c r="A55" s="282"/>
      <c r="B55" s="133" t="s">
        <v>80</v>
      </c>
      <c r="C55" s="16">
        <f t="shared" si="39"/>
        <v>0</v>
      </c>
      <c r="D55" s="121"/>
      <c r="E55" s="122"/>
      <c r="F55" s="122"/>
      <c r="G55" s="123"/>
      <c r="H55" s="130"/>
      <c r="I55" s="131"/>
      <c r="J55" s="132"/>
      <c r="K55" s="132"/>
      <c r="L55" s="132"/>
      <c r="M55" s="132"/>
      <c r="N55" s="15" t="str">
        <f t="shared" si="40"/>
        <v/>
      </c>
      <c r="BQ55" s="23" t="str">
        <f t="shared" si="41"/>
        <v/>
      </c>
      <c r="BR55" s="23" t="str">
        <f t="shared" si="42"/>
        <v/>
      </c>
      <c r="BS55" s="23" t="str">
        <f t="shared" si="43"/>
        <v/>
      </c>
      <c r="BT55" s="23" t="str">
        <f t="shared" si="44"/>
        <v/>
      </c>
      <c r="BZ55" s="25">
        <f t="shared" si="35"/>
        <v>0</v>
      </c>
      <c r="CA55" s="25">
        <f t="shared" si="36"/>
        <v>0</v>
      </c>
      <c r="CB55" s="25">
        <f t="shared" si="37"/>
        <v>0</v>
      </c>
      <c r="CC55" s="25">
        <f t="shared" si="38"/>
        <v>0</v>
      </c>
    </row>
    <row r="56" spans="1:82" s="15" customFormat="1" ht="15" customHeight="1" x14ac:dyDescent="0.15">
      <c r="A56" s="283"/>
      <c r="B56" s="134" t="s">
        <v>81</v>
      </c>
      <c r="C56" s="34">
        <f t="shared" si="39"/>
        <v>0</v>
      </c>
      <c r="D56" s="135"/>
      <c r="E56" s="136"/>
      <c r="F56" s="136"/>
      <c r="G56" s="137"/>
      <c r="H56" s="117"/>
      <c r="I56" s="118"/>
      <c r="J56" s="119"/>
      <c r="K56" s="119"/>
      <c r="L56" s="119"/>
      <c r="M56" s="119"/>
      <c r="N56" s="15" t="str">
        <f t="shared" si="40"/>
        <v/>
      </c>
      <c r="BQ56" s="23" t="str">
        <f t="shared" si="41"/>
        <v/>
      </c>
      <c r="BR56" s="23" t="str">
        <f t="shared" si="42"/>
        <v/>
      </c>
      <c r="BS56" s="23" t="str">
        <f t="shared" si="43"/>
        <v/>
      </c>
      <c r="BT56" s="23" t="str">
        <f t="shared" si="44"/>
        <v/>
      </c>
      <c r="BZ56" s="25">
        <f t="shared" si="35"/>
        <v>0</v>
      </c>
      <c r="CA56" s="25">
        <f t="shared" si="36"/>
        <v>0</v>
      </c>
      <c r="CB56" s="25">
        <f t="shared" si="37"/>
        <v>0</v>
      </c>
      <c r="CC56" s="25">
        <f t="shared" si="38"/>
        <v>0</v>
      </c>
    </row>
    <row r="57" spans="1:82" s="15" customFormat="1" ht="15" customHeight="1" x14ac:dyDescent="0.15">
      <c r="A57" s="265" t="s">
        <v>82</v>
      </c>
      <c r="B57" s="266"/>
      <c r="C57" s="129">
        <f>SUM(D57:G57)</f>
        <v>0</v>
      </c>
      <c r="D57" s="114"/>
      <c r="E57" s="115"/>
      <c r="F57" s="115"/>
      <c r="G57" s="138"/>
      <c r="H57" s="139"/>
      <c r="I57" s="140"/>
      <c r="J57" s="141"/>
      <c r="K57" s="141"/>
      <c r="L57" s="141"/>
      <c r="M57" s="141"/>
      <c r="N57" s="15" t="str">
        <f t="shared" si="40"/>
        <v/>
      </c>
      <c r="BQ57" s="23" t="str">
        <f t="shared" si="41"/>
        <v/>
      </c>
      <c r="BR57" s="23" t="str">
        <f t="shared" si="42"/>
        <v/>
      </c>
      <c r="BS57" s="23" t="str">
        <f t="shared" si="43"/>
        <v/>
      </c>
      <c r="BT57" s="23" t="str">
        <f t="shared" si="44"/>
        <v/>
      </c>
      <c r="BZ57" s="25">
        <f t="shared" si="35"/>
        <v>0</v>
      </c>
      <c r="CA57" s="25">
        <f t="shared" si="36"/>
        <v>0</v>
      </c>
      <c r="CB57" s="25">
        <f t="shared" si="37"/>
        <v>0</v>
      </c>
      <c r="CC57" s="25">
        <f t="shared" si="38"/>
        <v>0</v>
      </c>
    </row>
    <row r="58" spans="1:82" s="15" customFormat="1" ht="15" customHeight="1" x14ac:dyDescent="0.15">
      <c r="A58" s="273" t="s">
        <v>83</v>
      </c>
      <c r="B58" s="271"/>
      <c r="C58" s="34">
        <f>SUM(D58:G58)</f>
        <v>40</v>
      </c>
      <c r="D58" s="135">
        <v>34</v>
      </c>
      <c r="E58" s="136">
        <v>6</v>
      </c>
      <c r="F58" s="136"/>
      <c r="G58" s="142"/>
      <c r="H58" s="126">
        <v>0</v>
      </c>
      <c r="I58" s="127">
        <v>0</v>
      </c>
      <c r="J58" s="99">
        <v>0</v>
      </c>
      <c r="K58" s="99">
        <v>0</v>
      </c>
      <c r="L58" s="99">
        <v>0</v>
      </c>
      <c r="M58" s="99">
        <v>0</v>
      </c>
      <c r="N58" s="15" t="str">
        <f t="shared" si="40"/>
        <v/>
      </c>
      <c r="BQ58" s="23" t="str">
        <f t="shared" si="41"/>
        <v/>
      </c>
      <c r="BR58" s="23" t="str">
        <f t="shared" si="42"/>
        <v/>
      </c>
      <c r="BS58" s="23" t="str">
        <f t="shared" si="43"/>
        <v/>
      </c>
      <c r="BT58" s="23" t="str">
        <f t="shared" si="44"/>
        <v/>
      </c>
      <c r="BZ58" s="25">
        <f t="shared" si="35"/>
        <v>0</v>
      </c>
      <c r="CA58" s="25">
        <f t="shared" si="36"/>
        <v>0</v>
      </c>
      <c r="CB58" s="25">
        <f t="shared" si="37"/>
        <v>0</v>
      </c>
      <c r="CC58" s="25">
        <f t="shared" si="38"/>
        <v>0</v>
      </c>
    </row>
    <row r="59" spans="1:82" s="15" customFormat="1" ht="15" customHeight="1" x14ac:dyDescent="0.15">
      <c r="A59" s="277" t="s">
        <v>4</v>
      </c>
      <c r="B59" s="278"/>
      <c r="C59" s="65">
        <f>SUM(C54:C58)+C50</f>
        <v>116</v>
      </c>
      <c r="D59" s="143">
        <f t="shared" ref="D59:M59" si="45">SUM(D54:D58)+D50</f>
        <v>110</v>
      </c>
      <c r="E59" s="67">
        <f t="shared" si="45"/>
        <v>6</v>
      </c>
      <c r="F59" s="67">
        <f t="shared" si="45"/>
        <v>0</v>
      </c>
      <c r="G59" s="67">
        <f t="shared" si="45"/>
        <v>0</v>
      </c>
      <c r="H59" s="144">
        <f t="shared" si="45"/>
        <v>0</v>
      </c>
      <c r="I59" s="66">
        <f t="shared" si="45"/>
        <v>0</v>
      </c>
      <c r="J59" s="144">
        <f t="shared" si="45"/>
        <v>0</v>
      </c>
      <c r="K59" s="65">
        <f t="shared" si="45"/>
        <v>0</v>
      </c>
      <c r="L59" s="65">
        <f t="shared" si="45"/>
        <v>0</v>
      </c>
      <c r="M59" s="65">
        <f t="shared" si="45"/>
        <v>0</v>
      </c>
    </row>
    <row r="60" spans="1:82" s="145" customFormat="1" ht="15" customHeight="1" x14ac:dyDescent="0.15">
      <c r="A60" s="145" t="s">
        <v>84</v>
      </c>
    </row>
    <row r="61" spans="1:82" s="5" customFormat="1" ht="18" customHeight="1" x14ac:dyDescent="0.15">
      <c r="A61" s="3" t="s">
        <v>85</v>
      </c>
    </row>
    <row r="62" spans="1:82" s="5" customFormat="1" ht="18" customHeight="1" x14ac:dyDescent="0.15">
      <c r="A62" s="287" t="s">
        <v>86</v>
      </c>
      <c r="B62" s="289"/>
      <c r="C62" s="291" t="s">
        <v>87</v>
      </c>
      <c r="D62" s="291"/>
      <c r="E62" s="291"/>
      <c r="F62" s="291"/>
      <c r="G62" s="291"/>
      <c r="H62" s="291"/>
      <c r="I62" s="291"/>
      <c r="J62" s="291"/>
      <c r="K62" s="291"/>
      <c r="L62" s="291"/>
      <c r="M62" s="291"/>
      <c r="N62" s="291"/>
      <c r="O62" s="291"/>
      <c r="P62" s="292"/>
      <c r="Q62" s="297" t="s">
        <v>15</v>
      </c>
      <c r="R62" s="293" t="s">
        <v>16</v>
      </c>
      <c r="S62" s="293" t="s">
        <v>57</v>
      </c>
      <c r="T62" s="293" t="s">
        <v>88</v>
      </c>
      <c r="U62" s="295" t="s">
        <v>89</v>
      </c>
    </row>
    <row r="63" spans="1:82" s="15" customFormat="1" ht="24" customHeight="1" x14ac:dyDescent="0.15">
      <c r="A63" s="288"/>
      <c r="B63" s="290"/>
      <c r="C63" s="14" t="s">
        <v>90</v>
      </c>
      <c r="D63" s="6" t="s">
        <v>4</v>
      </c>
      <c r="E63" s="41" t="s">
        <v>91</v>
      </c>
      <c r="F63" s="8" t="s">
        <v>92</v>
      </c>
      <c r="G63" s="8" t="s">
        <v>93</v>
      </c>
      <c r="H63" s="8" t="s">
        <v>94</v>
      </c>
      <c r="I63" s="8" t="s">
        <v>95</v>
      </c>
      <c r="J63" s="8" t="s">
        <v>96</v>
      </c>
      <c r="K63" s="8" t="s">
        <v>97</v>
      </c>
      <c r="L63" s="8" t="s">
        <v>98</v>
      </c>
      <c r="M63" s="8" t="s">
        <v>99</v>
      </c>
      <c r="N63" s="8" t="s">
        <v>100</v>
      </c>
      <c r="O63" s="8" t="s">
        <v>101</v>
      </c>
      <c r="P63" s="146" t="s">
        <v>102</v>
      </c>
      <c r="Q63" s="298"/>
      <c r="R63" s="294"/>
      <c r="S63" s="294"/>
      <c r="T63" s="294"/>
      <c r="U63" s="296"/>
    </row>
    <row r="64" spans="1:82" s="15" customFormat="1" ht="15" customHeight="1" x14ac:dyDescent="0.15">
      <c r="A64" s="265" t="s">
        <v>103</v>
      </c>
      <c r="B64" s="266"/>
      <c r="C64" s="147"/>
      <c r="D64" s="148">
        <f t="shared" ref="D64:D69" si="46">SUM(E64:P64)</f>
        <v>0</v>
      </c>
      <c r="E64" s="114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38"/>
      <c r="Q64" s="48"/>
      <c r="R64" s="46"/>
      <c r="S64" s="46"/>
      <c r="T64" s="46"/>
      <c r="U64" s="49"/>
      <c r="V64" s="15" t="str">
        <f>BQ64&amp;BR64&amp;BS64&amp;BT64&amp;BU64</f>
        <v/>
      </c>
      <c r="BQ64" s="23" t="str">
        <f>IF(AND($D64&gt;0,Q64="")," * No olvide digitar la variable Pueblos originarios. Digite Cero si no tiene.",IF(Q64&gt;$D64," * La variable Pueblos originarios No puede ser mayor al Total.",""))</f>
        <v/>
      </c>
      <c r="BR64" s="23" t="str">
        <f>IF(AND($D64&gt;0,R64="")," * No olvide digitar la variable Migrantes. Digite Cero si no tiene.",IF(R64&gt;$D64," * La variable Migrantes No puede ser mayor al Total.",""))</f>
        <v/>
      </c>
      <c r="BS64" s="23" t="str">
        <f>IF(AND($D64&gt;0,S64="")," * No olvide digitar la variable Población en ECICEP. Digite Cero si no tiene.",IF(S64&gt;$D64," * La variable Población en ECICEP No puede ser mayor al Total.",""))</f>
        <v/>
      </c>
      <c r="BT64" s="23" t="str">
        <f>IF(AND($D64&gt;0,T64="")," * No olvide digitar la variable Población ELEAM o Institucionalizada. Digite Cero si no tiene.",IF(T64&gt;$D64," * La variable Población ELEAM o Institucionalizada No puede ser mayor al Total.",""))</f>
        <v/>
      </c>
      <c r="BU64" s="23" t="str">
        <f>IF(AND($D64&gt;0,U64="")," * No olvide digitar la variable Atención nutricional a personas con NED. Digite Cero si no tiene.",IF(U64&gt;$D64," * La variable Atención nutricional a personas con NED No puede ser mayor al Total.",""))</f>
        <v/>
      </c>
      <c r="BZ64" s="25">
        <f>IF(AND($D64&gt;0,Q64=""),1,IF(Q64&gt;$D64,1,0))</f>
        <v>0</v>
      </c>
      <c r="CA64" s="25">
        <f>IF(AND($D64&gt;0,R64=""),1,IF(R64&gt;$D64,1,0))</f>
        <v>0</v>
      </c>
      <c r="CB64" s="25">
        <f>IF(AND($D64&gt;0,S64=""),1,IF(S64&gt;$D64,1,0))</f>
        <v>0</v>
      </c>
      <c r="CC64" s="25">
        <f>IF(AND($D64&gt;0,T64=""),1,IF(T64&gt;$D64,1,0))</f>
        <v>0</v>
      </c>
      <c r="CD64" s="25">
        <f>IF(AND($D64&gt;0,U64=""),1,IF(U64&gt;$D64,1,0))</f>
        <v>0</v>
      </c>
    </row>
    <row r="65" spans="1:82" s="15" customFormat="1" ht="15" customHeight="1" x14ac:dyDescent="0.15">
      <c r="A65" s="279" t="s">
        <v>104</v>
      </c>
      <c r="B65" s="280"/>
      <c r="C65" s="149"/>
      <c r="D65" s="150">
        <f t="shared" si="46"/>
        <v>0</v>
      </c>
      <c r="E65" s="135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42"/>
      <c r="Q65" s="63"/>
      <c r="R65" s="62"/>
      <c r="S65" s="62"/>
      <c r="T65" s="62"/>
      <c r="U65" s="151"/>
      <c r="V65" s="15" t="str">
        <f>BQ65&amp;BR65</f>
        <v/>
      </c>
      <c r="BQ65" s="23" t="str">
        <f>IF(AND(D65&gt;0,Q65="")," * No olvide digitar la variable Pueblos originarios. Digite Cero si no tiene.",IF(Q65&gt;D65," * La variable Pueblos originarios No puede ser mayor al Total.",""))</f>
        <v/>
      </c>
      <c r="BR65" s="23" t="str">
        <f>IF(AND(D65&gt;0,R65="")," * No olvide digitar la variable Migrantes. Digite Cero si no tiene.",IF(R65&gt;D65," * La variable Migrantes No puede ser mayor al Total.",""))</f>
        <v/>
      </c>
      <c r="BS65" s="23" t="str">
        <f t="shared" ref="BS65:BS69" si="47">IF(AND($D65&gt;0,S65="")," * No olvide digitar la variable Población en ECICEP. Digite Cero si no tiene.",IF(S65&gt;$D65," * La variable Población en ECICEP No puede ser mayor al Total.",""))</f>
        <v/>
      </c>
      <c r="BT65" s="23" t="str">
        <f t="shared" ref="BT65:BT69" si="48">IF(AND($D65&gt;0,T65="")," * No olvide digitar la variable Población ELEAM o Institucionalizada. Digite Cero si no tiene.",IF(T65&gt;$D65," * La variable Población ELEAM o Institucionalizada No puede ser mayor al Total.",""))</f>
        <v/>
      </c>
      <c r="BU65" s="23" t="str">
        <f t="shared" ref="BU65:BU69" si="49">IF(AND($D65&gt;0,U65="")," * No olvide digitar la variable Atención nutricional a personas con NED. Digite Cero si no tiene.",IF(U65&gt;$D65," * La variable Atención nutricional a personas con NED No puede ser mayor al Total.",""))</f>
        <v/>
      </c>
      <c r="BZ65" s="25">
        <f>IF(AND(D65&gt;0,Q65=""),1,IF(Q65&gt;D65,1,0))</f>
        <v>0</v>
      </c>
      <c r="CA65" s="25">
        <f>IF(AND(D65&gt;0,R65=""),1,IF(R65&gt;D65,1,0))</f>
        <v>0</v>
      </c>
      <c r="CB65" s="25">
        <f t="shared" ref="CB65:CD69" si="50">IF(AND($D65&gt;0,S65=""),1,IF(S65&gt;$D65,1,0))</f>
        <v>0</v>
      </c>
      <c r="CC65" s="25">
        <f t="shared" si="50"/>
        <v>0</v>
      </c>
      <c r="CD65" s="25">
        <f t="shared" si="50"/>
        <v>0</v>
      </c>
    </row>
    <row r="66" spans="1:82" s="15" customFormat="1" ht="15" customHeight="1" x14ac:dyDescent="0.15">
      <c r="A66" s="274" t="s">
        <v>105</v>
      </c>
      <c r="B66" s="43" t="s">
        <v>106</v>
      </c>
      <c r="C66" s="147"/>
      <c r="D66" s="148">
        <f t="shared" si="46"/>
        <v>0</v>
      </c>
      <c r="E66" s="152"/>
      <c r="F66" s="153"/>
      <c r="G66" s="153"/>
      <c r="H66" s="153"/>
      <c r="I66" s="153"/>
      <c r="J66" s="153"/>
      <c r="K66" s="153"/>
      <c r="L66" s="153"/>
      <c r="M66" s="153"/>
      <c r="N66" s="153"/>
      <c r="O66" s="153"/>
      <c r="P66" s="154"/>
      <c r="Q66" s="79"/>
      <c r="R66" s="75"/>
      <c r="S66" s="75"/>
      <c r="T66" s="75"/>
      <c r="U66" s="155"/>
      <c r="V66" s="15" t="str">
        <f>BQ66&amp;BR66</f>
        <v/>
      </c>
      <c r="BQ66" s="23" t="str">
        <f>IF(AND(D66&gt;0,Q66="")," * No olvide digitar la variable Pueblos originarios. Digite Cero si no tiene.",IF(Q66&gt;D66," * La variable Pueblos originarios No puede ser mayor al Total.",""))</f>
        <v/>
      </c>
      <c r="BR66" s="23" t="str">
        <f>IF(AND(D66&gt;0,R66="")," * No olvide digitar la variable Migrantes. Digite Cero si no tiene.",IF(R66&gt;D66," * La variable Migrantes No puede ser mayor al Total.",""))</f>
        <v/>
      </c>
      <c r="BS66" s="23" t="str">
        <f t="shared" si="47"/>
        <v/>
      </c>
      <c r="BT66" s="23" t="str">
        <f t="shared" si="48"/>
        <v/>
      </c>
      <c r="BU66" s="23" t="str">
        <f t="shared" si="49"/>
        <v/>
      </c>
      <c r="BZ66" s="25">
        <f>IF(AND(D66&gt;0,Q66=""),1,IF(Q66&gt;D66,1,0))</f>
        <v>0</v>
      </c>
      <c r="CA66" s="25">
        <f>IF(AND(D66&gt;0,R66=""),1,IF(R66&gt;D66,1,0))</f>
        <v>0</v>
      </c>
      <c r="CB66" s="25">
        <f t="shared" si="50"/>
        <v>0</v>
      </c>
      <c r="CC66" s="25">
        <f t="shared" si="50"/>
        <v>0</v>
      </c>
      <c r="CD66" s="25">
        <f t="shared" si="50"/>
        <v>0</v>
      </c>
    </row>
    <row r="67" spans="1:82" s="15" customFormat="1" ht="15" customHeight="1" x14ac:dyDescent="0.15">
      <c r="A67" s="275"/>
      <c r="B67" s="134" t="s">
        <v>107</v>
      </c>
      <c r="C67" s="156"/>
      <c r="D67" s="157">
        <f t="shared" si="46"/>
        <v>0</v>
      </c>
      <c r="E67" s="135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42"/>
      <c r="Q67" s="63"/>
      <c r="R67" s="62"/>
      <c r="S67" s="62"/>
      <c r="T67" s="62"/>
      <c r="U67" s="151"/>
      <c r="V67" s="15" t="str">
        <f>BQ67&amp;BR67</f>
        <v/>
      </c>
      <c r="BQ67" s="23" t="str">
        <f>IF(AND(D67&gt;0,Q67="")," * No olvide digitar la variable Pueblos originarios. Digite Cero si no tiene.",IF(Q67&gt;D67," * La variable Pueblos originarios No puede ser mayor al Total.",""))</f>
        <v/>
      </c>
      <c r="BR67" s="23" t="str">
        <f>IF(AND(D67&gt;0,R67="")," * No olvide digitar la variable Migrantes. Digite Cero si no tiene.",IF(R67&gt;D67," * La variable Migrantes No puede ser mayor al Total.",""))</f>
        <v/>
      </c>
      <c r="BS67" s="23" t="str">
        <f t="shared" si="47"/>
        <v/>
      </c>
      <c r="BT67" s="23" t="str">
        <f t="shared" si="48"/>
        <v/>
      </c>
      <c r="BU67" s="23" t="str">
        <f t="shared" si="49"/>
        <v/>
      </c>
      <c r="BZ67" s="25">
        <f>IF(AND(D67&gt;0,Q67=""),1,IF(Q67&gt;D67,1,0))</f>
        <v>0</v>
      </c>
      <c r="CA67" s="25">
        <f>IF(AND(D67&gt;0,R67=""),1,IF(R67&gt;D67,1,0))</f>
        <v>0</v>
      </c>
      <c r="CB67" s="25">
        <f t="shared" si="50"/>
        <v>0</v>
      </c>
      <c r="CC67" s="25">
        <f t="shared" si="50"/>
        <v>0</v>
      </c>
      <c r="CD67" s="25">
        <f t="shared" si="50"/>
        <v>0</v>
      </c>
    </row>
    <row r="68" spans="1:82" s="15" customFormat="1" ht="15" customHeight="1" x14ac:dyDescent="0.15">
      <c r="A68" s="275"/>
      <c r="B68" s="158" t="s">
        <v>108</v>
      </c>
      <c r="C68" s="159"/>
      <c r="D68" s="160">
        <f t="shared" si="46"/>
        <v>0</v>
      </c>
      <c r="E68" s="152"/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154"/>
      <c r="Q68" s="79"/>
      <c r="R68" s="75"/>
      <c r="S68" s="75"/>
      <c r="T68" s="75"/>
      <c r="U68" s="155"/>
      <c r="V68" s="15" t="str">
        <f>BQ68&amp;BR68</f>
        <v/>
      </c>
      <c r="BQ68" s="23" t="str">
        <f>IF(AND(D68&gt;0,Q68="")," * No olvide digitar la variable Pueblos originarios. Digite Cero si no tiene.",IF(Q68&gt;D68," * La variable Pueblos originarios No puede ser mayor al Total.",""))</f>
        <v/>
      </c>
      <c r="BR68" s="23" t="str">
        <f>IF(AND(D68&gt;0,R68="")," * No olvide digitar la variable Migrantes. Digite Cero si no tiene.",IF(R68&gt;D68," * La variable Migrantes No puede ser mayor al Total.",""))</f>
        <v/>
      </c>
      <c r="BS68" s="23" t="str">
        <f t="shared" si="47"/>
        <v/>
      </c>
      <c r="BT68" s="23" t="str">
        <f t="shared" si="48"/>
        <v/>
      </c>
      <c r="BU68" s="23" t="str">
        <f t="shared" si="49"/>
        <v/>
      </c>
      <c r="BZ68" s="25">
        <f>IF(AND(D68&gt;0,Q68=""),1,IF(Q68&gt;D68,1,0))</f>
        <v>0</v>
      </c>
      <c r="CA68" s="25">
        <f>IF(AND(D68&gt;0,R68=""),1,IF(R68&gt;D68,1,0))</f>
        <v>0</v>
      </c>
      <c r="CB68" s="25">
        <f t="shared" si="50"/>
        <v>0</v>
      </c>
      <c r="CC68" s="25">
        <f t="shared" si="50"/>
        <v>0</v>
      </c>
      <c r="CD68" s="25">
        <f t="shared" si="50"/>
        <v>0</v>
      </c>
    </row>
    <row r="69" spans="1:82" s="15" customFormat="1" ht="15" customHeight="1" x14ac:dyDescent="0.15">
      <c r="A69" s="276"/>
      <c r="B69" s="161" t="s">
        <v>109</v>
      </c>
      <c r="C69" s="162"/>
      <c r="D69" s="150">
        <f t="shared" si="46"/>
        <v>0</v>
      </c>
      <c r="E69" s="163"/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5"/>
      <c r="Q69" s="98"/>
      <c r="R69" s="60"/>
      <c r="S69" s="60"/>
      <c r="T69" s="60"/>
      <c r="U69" s="64"/>
      <c r="V69" s="15" t="str">
        <f>BQ69&amp;BR69</f>
        <v/>
      </c>
      <c r="BQ69" s="23" t="str">
        <f>IF(AND(D69&gt;0,Q69="")," * No olvide digitar la variable Pueblos originarios. Digite Cero si no tiene.",IF(Q69&gt;D69," * La variable Pueblos originarios No puede ser mayor al Total.",""))</f>
        <v/>
      </c>
      <c r="BR69" s="23" t="str">
        <f>IF(AND(D69&gt;0,R69="")," * No olvide digitar la variable Migrantes. Digite Cero si no tiene.",IF(R69&gt;D69," * La variable Migrantes No puede ser mayor al Total.",""))</f>
        <v/>
      </c>
      <c r="BS69" s="23" t="str">
        <f t="shared" si="47"/>
        <v/>
      </c>
      <c r="BT69" s="23" t="str">
        <f t="shared" si="48"/>
        <v/>
      </c>
      <c r="BU69" s="23" t="str">
        <f t="shared" si="49"/>
        <v/>
      </c>
      <c r="BZ69" s="25">
        <f>IF(AND(D69&gt;0,Q69=""),1,IF(Q69&gt;D69,1,0))</f>
        <v>0</v>
      </c>
      <c r="CA69" s="25">
        <f>IF(AND(D69&gt;0,R69=""),1,IF(R69&gt;D69,1,0))</f>
        <v>0</v>
      </c>
      <c r="CB69" s="25">
        <f t="shared" si="50"/>
        <v>0</v>
      </c>
      <c r="CC69" s="25">
        <f t="shared" si="50"/>
        <v>0</v>
      </c>
      <c r="CD69" s="25">
        <f t="shared" si="50"/>
        <v>0</v>
      </c>
    </row>
    <row r="70" spans="1:82" s="5" customFormat="1" ht="18" customHeight="1" x14ac:dyDescent="0.15">
      <c r="A70" s="166" t="s">
        <v>110</v>
      </c>
    </row>
    <row r="71" spans="1:82" s="15" customFormat="1" ht="15" customHeight="1" x14ac:dyDescent="0.15">
      <c r="A71" s="287" t="s">
        <v>111</v>
      </c>
      <c r="B71" s="289"/>
      <c r="C71" s="308" t="s">
        <v>112</v>
      </c>
      <c r="D71" s="308"/>
      <c r="E71" s="308"/>
      <c r="F71" s="308"/>
      <c r="G71" s="309"/>
      <c r="H71" s="284" t="s">
        <v>113</v>
      </c>
      <c r="I71" s="285"/>
    </row>
    <row r="72" spans="1:82" s="15" customFormat="1" ht="15" customHeight="1" x14ac:dyDescent="0.15">
      <c r="A72" s="306"/>
      <c r="B72" s="307"/>
      <c r="C72" s="287" t="s">
        <v>4</v>
      </c>
      <c r="D72" s="263" t="s">
        <v>114</v>
      </c>
      <c r="E72" s="264"/>
      <c r="F72" s="267"/>
      <c r="G72" s="299" t="s">
        <v>115</v>
      </c>
      <c r="H72" s="286"/>
      <c r="I72" s="285"/>
    </row>
    <row r="73" spans="1:82" s="15" customFormat="1" ht="21" x14ac:dyDescent="0.15">
      <c r="A73" s="288"/>
      <c r="B73" s="290"/>
      <c r="C73" s="288"/>
      <c r="D73" s="41" t="s">
        <v>116</v>
      </c>
      <c r="E73" s="8" t="s">
        <v>117</v>
      </c>
      <c r="F73" s="42" t="s">
        <v>102</v>
      </c>
      <c r="G73" s="300"/>
      <c r="H73" s="14" t="s">
        <v>118</v>
      </c>
      <c r="I73" s="6" t="s">
        <v>115</v>
      </c>
    </row>
    <row r="74" spans="1:82" s="15" customFormat="1" ht="15" customHeight="1" x14ac:dyDescent="0.15">
      <c r="A74" s="301" t="s">
        <v>119</v>
      </c>
      <c r="B74" s="302"/>
      <c r="C74" s="113">
        <f t="shared" ref="C74:C81" si="51">SUM(D74:F74)+H74</f>
        <v>0</v>
      </c>
      <c r="D74" s="167"/>
      <c r="E74" s="168"/>
      <c r="F74" s="169"/>
      <c r="G74" s="170"/>
      <c r="H74" s="171"/>
      <c r="I74" s="172"/>
    </row>
    <row r="75" spans="1:82" s="15" customFormat="1" ht="15" customHeight="1" x14ac:dyDescent="0.15">
      <c r="A75" s="303" t="s">
        <v>120</v>
      </c>
      <c r="B75" s="304"/>
      <c r="C75" s="120">
        <f t="shared" si="51"/>
        <v>0</v>
      </c>
      <c r="D75" s="173"/>
      <c r="E75" s="20"/>
      <c r="F75" s="174"/>
      <c r="G75" s="175"/>
      <c r="H75" s="176"/>
      <c r="I75" s="177"/>
    </row>
    <row r="76" spans="1:82" s="15" customFormat="1" ht="15" customHeight="1" x14ac:dyDescent="0.15">
      <c r="A76" s="303" t="s">
        <v>121</v>
      </c>
      <c r="B76" s="304"/>
      <c r="C76" s="120">
        <f t="shared" si="51"/>
        <v>0</v>
      </c>
      <c r="D76" s="173"/>
      <c r="E76" s="20"/>
      <c r="F76" s="174"/>
      <c r="G76" s="175"/>
      <c r="H76" s="176"/>
      <c r="I76" s="177"/>
    </row>
    <row r="77" spans="1:82" s="15" customFormat="1" ht="15" customHeight="1" x14ac:dyDescent="0.15">
      <c r="A77" s="305" t="s">
        <v>65</v>
      </c>
      <c r="B77" s="304"/>
      <c r="C77" s="120">
        <f t="shared" si="51"/>
        <v>0</v>
      </c>
      <c r="D77" s="173"/>
      <c r="E77" s="20"/>
      <c r="F77" s="174"/>
      <c r="G77" s="175"/>
      <c r="H77" s="176"/>
      <c r="I77" s="177"/>
    </row>
    <row r="78" spans="1:82" s="15" customFormat="1" ht="15" customHeight="1" x14ac:dyDescent="0.15">
      <c r="A78" s="305" t="s">
        <v>66</v>
      </c>
      <c r="B78" s="304"/>
      <c r="C78" s="120">
        <f t="shared" si="51"/>
        <v>0</v>
      </c>
      <c r="D78" s="173"/>
      <c r="E78" s="20"/>
      <c r="F78" s="174"/>
      <c r="G78" s="175"/>
      <c r="H78" s="176"/>
      <c r="I78" s="177"/>
    </row>
    <row r="79" spans="1:82" s="15" customFormat="1" ht="15" customHeight="1" x14ac:dyDescent="0.15">
      <c r="A79" s="303" t="s">
        <v>122</v>
      </c>
      <c r="B79" s="304"/>
      <c r="C79" s="120">
        <f t="shared" si="51"/>
        <v>0</v>
      </c>
      <c r="D79" s="173"/>
      <c r="E79" s="20"/>
      <c r="F79" s="174"/>
      <c r="G79" s="175"/>
      <c r="H79" s="176"/>
      <c r="I79" s="177"/>
    </row>
    <row r="80" spans="1:82" s="15" customFormat="1" ht="15" customHeight="1" x14ac:dyDescent="0.15">
      <c r="A80" s="303" t="s">
        <v>123</v>
      </c>
      <c r="B80" s="304"/>
      <c r="C80" s="120">
        <f t="shared" si="51"/>
        <v>0</v>
      </c>
      <c r="D80" s="173"/>
      <c r="E80" s="20"/>
      <c r="F80" s="174"/>
      <c r="G80" s="175"/>
      <c r="H80" s="176"/>
      <c r="I80" s="177"/>
    </row>
    <row r="81" spans="1:78" s="15" customFormat="1" ht="15" customHeight="1" x14ac:dyDescent="0.15">
      <c r="A81" s="310" t="s">
        <v>68</v>
      </c>
      <c r="B81" s="311"/>
      <c r="C81" s="178">
        <f t="shared" si="51"/>
        <v>0</v>
      </c>
      <c r="D81" s="179"/>
      <c r="E81" s="37"/>
      <c r="F81" s="180"/>
      <c r="G81" s="181"/>
      <c r="H81" s="182"/>
      <c r="I81" s="183"/>
    </row>
    <row r="82" spans="1:78" s="15" customFormat="1" ht="15" customHeight="1" x14ac:dyDescent="0.15">
      <c r="A82" s="1" t="s">
        <v>124</v>
      </c>
    </row>
    <row r="83" spans="1:78" s="5" customFormat="1" ht="18" customHeight="1" x14ac:dyDescent="0.15">
      <c r="A83" s="3" t="s">
        <v>125</v>
      </c>
    </row>
    <row r="84" spans="1:78" s="15" customFormat="1" ht="15" customHeight="1" x14ac:dyDescent="0.15">
      <c r="A84" s="312" t="s">
        <v>126</v>
      </c>
      <c r="B84" s="312" t="s">
        <v>127</v>
      </c>
      <c r="C84" s="263" t="s">
        <v>128</v>
      </c>
      <c r="D84" s="264"/>
      <c r="E84" s="264"/>
      <c r="F84" s="264"/>
      <c r="G84" s="267"/>
    </row>
    <row r="85" spans="1:78" s="15" customFormat="1" ht="15" customHeight="1" x14ac:dyDescent="0.15">
      <c r="A85" s="313"/>
      <c r="B85" s="313"/>
      <c r="C85" s="41" t="s">
        <v>129</v>
      </c>
      <c r="D85" s="11" t="s">
        <v>121</v>
      </c>
      <c r="E85" s="8" t="s">
        <v>130</v>
      </c>
      <c r="F85" s="8" t="s">
        <v>66</v>
      </c>
      <c r="G85" s="42" t="s">
        <v>122</v>
      </c>
    </row>
    <row r="86" spans="1:78" s="15" customFormat="1" ht="15" customHeight="1" x14ac:dyDescent="0.15">
      <c r="A86" s="184" t="s">
        <v>131</v>
      </c>
      <c r="B86" s="185">
        <f>SUM(C86:G86)</f>
        <v>0</v>
      </c>
      <c r="C86" s="167"/>
      <c r="D86" s="186"/>
      <c r="E86" s="186"/>
      <c r="F86" s="186"/>
      <c r="G86" s="187"/>
    </row>
    <row r="87" spans="1:78" s="15" customFormat="1" ht="15" customHeight="1" x14ac:dyDescent="0.15">
      <c r="A87" s="188" t="s">
        <v>80</v>
      </c>
      <c r="B87" s="189">
        <f>SUM(C87:G87)</f>
        <v>0</v>
      </c>
      <c r="C87" s="179"/>
      <c r="D87" s="190"/>
      <c r="E87" s="190"/>
      <c r="F87" s="190"/>
      <c r="G87" s="39"/>
    </row>
    <row r="88" spans="1:78" s="191" customFormat="1" ht="18" customHeight="1" x14ac:dyDescent="0.2">
      <c r="A88" s="3" t="s">
        <v>132</v>
      </c>
    </row>
    <row r="89" spans="1:78" s="15" customFormat="1" ht="21" x14ac:dyDescent="0.15">
      <c r="A89" s="192" t="s">
        <v>133</v>
      </c>
      <c r="B89" s="193" t="s">
        <v>134</v>
      </c>
      <c r="C89" s="193" t="s">
        <v>135</v>
      </c>
    </row>
    <row r="90" spans="1:78" s="15" customFormat="1" ht="15" customHeight="1" x14ac:dyDescent="0.15">
      <c r="A90" s="194" t="s">
        <v>131</v>
      </c>
      <c r="B90" s="195"/>
      <c r="C90" s="195"/>
    </row>
    <row r="91" spans="1:78" s="5" customFormat="1" ht="18" customHeight="1" x14ac:dyDescent="0.15">
      <c r="A91" s="3" t="s">
        <v>136</v>
      </c>
    </row>
    <row r="92" spans="1:78" s="15" customFormat="1" ht="15" customHeight="1" x14ac:dyDescent="0.15">
      <c r="A92" s="316" t="s">
        <v>137</v>
      </c>
      <c r="B92" s="316" t="s">
        <v>4</v>
      </c>
      <c r="C92" s="317" t="s">
        <v>138</v>
      </c>
      <c r="D92" s="318"/>
      <c r="E92" s="318"/>
      <c r="F92" s="318"/>
      <c r="G92" s="318"/>
      <c r="H92" s="318"/>
      <c r="I92" s="318"/>
      <c r="J92" s="318"/>
      <c r="K92" s="318"/>
      <c r="L92" s="318"/>
      <c r="M92" s="318"/>
      <c r="N92" s="318"/>
      <c r="O92" s="318"/>
      <c r="P92" s="318"/>
      <c r="Q92" s="318"/>
      <c r="R92" s="318"/>
      <c r="S92" s="318"/>
      <c r="T92" s="319" t="s">
        <v>139</v>
      </c>
      <c r="U92" s="320"/>
    </row>
    <row r="93" spans="1:78" s="15" customFormat="1" ht="15" customHeight="1" x14ac:dyDescent="0.15">
      <c r="A93" s="316"/>
      <c r="B93" s="316"/>
      <c r="C93" s="323" t="s">
        <v>111</v>
      </c>
      <c r="D93" s="324"/>
      <c r="E93" s="324"/>
      <c r="F93" s="324"/>
      <c r="G93" s="324"/>
      <c r="H93" s="324"/>
      <c r="I93" s="324"/>
      <c r="J93" s="324"/>
      <c r="K93" s="324"/>
      <c r="L93" s="324"/>
      <c r="M93" s="324"/>
      <c r="N93" s="324"/>
      <c r="O93" s="324"/>
      <c r="P93" s="324"/>
      <c r="Q93" s="324"/>
      <c r="R93" s="324"/>
      <c r="S93" s="324"/>
      <c r="T93" s="321"/>
      <c r="U93" s="322"/>
    </row>
    <row r="94" spans="1:78" s="15" customFormat="1" ht="24.95" customHeight="1" x14ac:dyDescent="0.15">
      <c r="A94" s="316"/>
      <c r="B94" s="316"/>
      <c r="C94" s="41" t="s">
        <v>129</v>
      </c>
      <c r="D94" s="8" t="s">
        <v>121</v>
      </c>
      <c r="E94" s="8" t="s">
        <v>130</v>
      </c>
      <c r="F94" s="8" t="s">
        <v>66</v>
      </c>
      <c r="G94" s="8" t="s">
        <v>122</v>
      </c>
      <c r="H94" s="8" t="s">
        <v>140</v>
      </c>
      <c r="I94" s="8" t="s">
        <v>141</v>
      </c>
      <c r="J94" s="8" t="s">
        <v>142</v>
      </c>
      <c r="K94" s="8" t="s">
        <v>143</v>
      </c>
      <c r="L94" s="8" t="s">
        <v>144</v>
      </c>
      <c r="M94" s="8" t="s">
        <v>145</v>
      </c>
      <c r="N94" s="8" t="s">
        <v>146</v>
      </c>
      <c r="O94" s="196" t="s">
        <v>147</v>
      </c>
      <c r="P94" s="8" t="s">
        <v>148</v>
      </c>
      <c r="Q94" s="8" t="s">
        <v>149</v>
      </c>
      <c r="R94" s="8" t="s">
        <v>150</v>
      </c>
      <c r="S94" s="42" t="s">
        <v>151</v>
      </c>
      <c r="T94" s="197" t="s">
        <v>152</v>
      </c>
      <c r="U94" s="198" t="s">
        <v>153</v>
      </c>
    </row>
    <row r="95" spans="1:78" s="15" customFormat="1" ht="21" customHeight="1" x14ac:dyDescent="0.15">
      <c r="A95" s="199" t="s">
        <v>154</v>
      </c>
      <c r="B95" s="200">
        <f>SUM(C95:S95)</f>
        <v>0</v>
      </c>
      <c r="C95" s="167"/>
      <c r="D95" s="168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68"/>
      <c r="R95" s="168"/>
      <c r="S95" s="169"/>
      <c r="T95" s="167"/>
      <c r="U95" s="187"/>
      <c r="V95" s="15" t="str">
        <f>BQ95&amp;BR95</f>
        <v/>
      </c>
      <c r="BQ95" s="23" t="str">
        <f>IF((T95+U95)&lt;&gt;B95," * El total de Consultas por Sexo debe ser igual al Total de Consultas por grupo de Edad","")</f>
        <v/>
      </c>
      <c r="BZ95" s="25">
        <f t="shared" ref="BZ95:BZ109" si="52">IF((T95+U95)&lt;&gt;B95,1,0)</f>
        <v>0</v>
      </c>
    </row>
    <row r="96" spans="1:78" s="15" customFormat="1" ht="15" customHeight="1" x14ac:dyDescent="0.15">
      <c r="A96" s="201" t="s">
        <v>155</v>
      </c>
      <c r="B96" s="200">
        <f t="shared" ref="B96:B109" si="53">SUM(C96:S96)</f>
        <v>0</v>
      </c>
      <c r="C96" s="173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174"/>
      <c r="T96" s="173"/>
      <c r="U96" s="22"/>
      <c r="V96" s="15" t="str">
        <f t="shared" ref="V96:V109" si="54">BQ96&amp;BR96</f>
        <v/>
      </c>
      <c r="BQ96" s="23" t="str">
        <f t="shared" ref="BQ96:BQ109" si="55">IF((T96+U96)&lt;&gt;B96," * El total de Consultas por Sexo debe ser igual al Total de Consultas por grupo de Edad","")</f>
        <v/>
      </c>
      <c r="BZ96" s="25">
        <f t="shared" si="52"/>
        <v>0</v>
      </c>
    </row>
    <row r="97" spans="1:78" s="15" customFormat="1" ht="15" customHeight="1" x14ac:dyDescent="0.15">
      <c r="A97" s="201" t="s">
        <v>156</v>
      </c>
      <c r="B97" s="200">
        <f t="shared" si="53"/>
        <v>0</v>
      </c>
      <c r="C97" s="173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174"/>
      <c r="T97" s="173"/>
      <c r="U97" s="22"/>
      <c r="V97" s="15" t="str">
        <f t="shared" si="54"/>
        <v/>
      </c>
      <c r="BQ97" s="23" t="str">
        <f t="shared" si="55"/>
        <v/>
      </c>
      <c r="BZ97" s="25">
        <f t="shared" si="52"/>
        <v>0</v>
      </c>
    </row>
    <row r="98" spans="1:78" s="15" customFormat="1" ht="21" x14ac:dyDescent="0.15">
      <c r="A98" s="199" t="s">
        <v>157</v>
      </c>
      <c r="B98" s="200">
        <f t="shared" si="53"/>
        <v>0</v>
      </c>
      <c r="C98" s="173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174"/>
      <c r="T98" s="173"/>
      <c r="U98" s="22"/>
      <c r="V98" s="15" t="str">
        <f t="shared" si="54"/>
        <v/>
      </c>
      <c r="BQ98" s="23" t="str">
        <f t="shared" si="55"/>
        <v/>
      </c>
      <c r="BZ98" s="25">
        <f t="shared" si="52"/>
        <v>0</v>
      </c>
    </row>
    <row r="99" spans="1:78" s="15" customFormat="1" ht="15" customHeight="1" x14ac:dyDescent="0.15">
      <c r="A99" s="201" t="s">
        <v>158</v>
      </c>
      <c r="B99" s="200">
        <f t="shared" si="53"/>
        <v>0</v>
      </c>
      <c r="C99" s="173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174"/>
      <c r="T99" s="173"/>
      <c r="U99" s="22"/>
      <c r="V99" s="15" t="str">
        <f t="shared" si="54"/>
        <v/>
      </c>
      <c r="BQ99" s="23" t="str">
        <f t="shared" si="55"/>
        <v/>
      </c>
      <c r="BZ99" s="25">
        <f t="shared" si="52"/>
        <v>0</v>
      </c>
    </row>
    <row r="100" spans="1:78" s="15" customFormat="1" ht="15" customHeight="1" x14ac:dyDescent="0.15">
      <c r="A100" s="201" t="s">
        <v>159</v>
      </c>
      <c r="B100" s="200">
        <f t="shared" si="53"/>
        <v>0</v>
      </c>
      <c r="C100" s="173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174"/>
      <c r="T100" s="173"/>
      <c r="U100" s="22"/>
      <c r="V100" s="15" t="str">
        <f t="shared" si="54"/>
        <v/>
      </c>
      <c r="BQ100" s="23" t="str">
        <f t="shared" si="55"/>
        <v/>
      </c>
      <c r="BZ100" s="25">
        <f t="shared" si="52"/>
        <v>0</v>
      </c>
    </row>
    <row r="101" spans="1:78" s="15" customFormat="1" ht="15" customHeight="1" x14ac:dyDescent="0.15">
      <c r="A101" s="201" t="s">
        <v>160</v>
      </c>
      <c r="B101" s="200">
        <f t="shared" si="53"/>
        <v>0</v>
      </c>
      <c r="C101" s="173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174"/>
      <c r="T101" s="173"/>
      <c r="U101" s="22"/>
      <c r="V101" s="15" t="str">
        <f t="shared" si="54"/>
        <v/>
      </c>
      <c r="BQ101" s="23" t="str">
        <f t="shared" si="55"/>
        <v/>
      </c>
      <c r="BZ101" s="25">
        <f t="shared" si="52"/>
        <v>0</v>
      </c>
    </row>
    <row r="102" spans="1:78" s="15" customFormat="1" ht="15" customHeight="1" x14ac:dyDescent="0.15">
      <c r="A102" s="201" t="s">
        <v>161</v>
      </c>
      <c r="B102" s="200">
        <f t="shared" si="53"/>
        <v>0</v>
      </c>
      <c r="C102" s="173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174"/>
      <c r="T102" s="173"/>
      <c r="U102" s="22"/>
      <c r="V102" s="15" t="str">
        <f t="shared" si="54"/>
        <v/>
      </c>
      <c r="BQ102" s="23" t="str">
        <f t="shared" si="55"/>
        <v/>
      </c>
      <c r="BZ102" s="25">
        <f t="shared" si="52"/>
        <v>0</v>
      </c>
    </row>
    <row r="103" spans="1:78" s="15" customFormat="1" ht="15" customHeight="1" x14ac:dyDescent="0.15">
      <c r="A103" s="201" t="s">
        <v>162</v>
      </c>
      <c r="B103" s="200">
        <f t="shared" si="53"/>
        <v>0</v>
      </c>
      <c r="C103" s="173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174"/>
      <c r="T103" s="173"/>
      <c r="U103" s="22"/>
      <c r="V103" s="15" t="str">
        <f t="shared" si="54"/>
        <v/>
      </c>
      <c r="BQ103" s="23" t="str">
        <f t="shared" si="55"/>
        <v/>
      </c>
      <c r="BZ103" s="25">
        <f t="shared" si="52"/>
        <v>0</v>
      </c>
    </row>
    <row r="104" spans="1:78" s="15" customFormat="1" ht="15" customHeight="1" x14ac:dyDescent="0.15">
      <c r="A104" s="201" t="s">
        <v>163</v>
      </c>
      <c r="B104" s="200">
        <f t="shared" si="53"/>
        <v>0</v>
      </c>
      <c r="C104" s="173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174"/>
      <c r="T104" s="173"/>
      <c r="U104" s="22"/>
      <c r="V104" s="15" t="str">
        <f t="shared" si="54"/>
        <v/>
      </c>
      <c r="BQ104" s="23" t="str">
        <f t="shared" si="55"/>
        <v/>
      </c>
      <c r="BZ104" s="25">
        <f t="shared" si="52"/>
        <v>0</v>
      </c>
    </row>
    <row r="105" spans="1:78" s="15" customFormat="1" ht="15" customHeight="1" x14ac:dyDescent="0.15">
      <c r="A105" s="201" t="s">
        <v>164</v>
      </c>
      <c r="B105" s="200">
        <f t="shared" si="53"/>
        <v>0</v>
      </c>
      <c r="C105" s="173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174"/>
      <c r="T105" s="173"/>
      <c r="U105" s="22"/>
      <c r="V105" s="15" t="str">
        <f t="shared" si="54"/>
        <v/>
      </c>
      <c r="BQ105" s="23" t="str">
        <f t="shared" si="55"/>
        <v/>
      </c>
      <c r="BZ105" s="25">
        <f t="shared" si="52"/>
        <v>0</v>
      </c>
    </row>
    <row r="106" spans="1:78" s="15" customFormat="1" ht="15" customHeight="1" x14ac:dyDescent="0.15">
      <c r="A106" s="201" t="s">
        <v>165</v>
      </c>
      <c r="B106" s="200">
        <f t="shared" si="53"/>
        <v>0</v>
      </c>
      <c r="C106" s="173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174"/>
      <c r="T106" s="173"/>
      <c r="U106" s="22"/>
      <c r="V106" s="15" t="str">
        <f t="shared" si="54"/>
        <v/>
      </c>
      <c r="BQ106" s="23" t="str">
        <f t="shared" si="55"/>
        <v/>
      </c>
      <c r="BZ106" s="25">
        <f t="shared" si="52"/>
        <v>0</v>
      </c>
    </row>
    <row r="107" spans="1:78" s="15" customFormat="1" ht="15" customHeight="1" x14ac:dyDescent="0.15">
      <c r="A107" s="201" t="s">
        <v>166</v>
      </c>
      <c r="B107" s="200">
        <f t="shared" si="53"/>
        <v>0</v>
      </c>
      <c r="C107" s="173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174"/>
      <c r="T107" s="173"/>
      <c r="U107" s="22"/>
      <c r="V107" s="15" t="str">
        <f t="shared" si="54"/>
        <v/>
      </c>
      <c r="BQ107" s="23" t="str">
        <f t="shared" si="55"/>
        <v/>
      </c>
      <c r="BZ107" s="25">
        <f t="shared" si="52"/>
        <v>0</v>
      </c>
    </row>
    <row r="108" spans="1:78" s="15" customFormat="1" ht="15" customHeight="1" x14ac:dyDescent="0.15">
      <c r="A108" s="201" t="s">
        <v>167</v>
      </c>
      <c r="B108" s="200">
        <f t="shared" si="53"/>
        <v>0</v>
      </c>
      <c r="C108" s="173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174"/>
      <c r="T108" s="173"/>
      <c r="U108" s="22"/>
      <c r="V108" s="15" t="str">
        <f t="shared" si="54"/>
        <v/>
      </c>
      <c r="BQ108" s="23" t="str">
        <f t="shared" si="55"/>
        <v/>
      </c>
      <c r="BZ108" s="25">
        <f t="shared" si="52"/>
        <v>0</v>
      </c>
    </row>
    <row r="109" spans="1:78" s="15" customFormat="1" ht="15" customHeight="1" x14ac:dyDescent="0.15">
      <c r="A109" s="201" t="s">
        <v>168</v>
      </c>
      <c r="B109" s="200">
        <f t="shared" si="53"/>
        <v>0</v>
      </c>
      <c r="C109" s="179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180"/>
      <c r="T109" s="179"/>
      <c r="U109" s="39"/>
      <c r="V109" s="15" t="str">
        <f t="shared" si="54"/>
        <v/>
      </c>
      <c r="BQ109" s="23" t="str">
        <f t="shared" si="55"/>
        <v/>
      </c>
      <c r="BZ109" s="25">
        <f t="shared" si="52"/>
        <v>0</v>
      </c>
    </row>
    <row r="110" spans="1:78" s="15" customFormat="1" ht="15" customHeight="1" x14ac:dyDescent="0.15">
      <c r="A110" s="202" t="s">
        <v>4</v>
      </c>
      <c r="B110" s="203">
        <f>SUM(C110:S110)</f>
        <v>0</v>
      </c>
      <c r="C110" s="204">
        <f>SUM(C95:C109)</f>
        <v>0</v>
      </c>
      <c r="D110" s="205">
        <f t="shared" ref="D110:U110" si="56">SUM(D95:D109)</f>
        <v>0</v>
      </c>
      <c r="E110" s="205">
        <f t="shared" si="56"/>
        <v>0</v>
      </c>
      <c r="F110" s="205">
        <f t="shared" si="56"/>
        <v>0</v>
      </c>
      <c r="G110" s="205">
        <f t="shared" si="56"/>
        <v>0</v>
      </c>
      <c r="H110" s="206">
        <f t="shared" si="56"/>
        <v>0</v>
      </c>
      <c r="I110" s="205">
        <f t="shared" si="56"/>
        <v>0</v>
      </c>
      <c r="J110" s="205">
        <f t="shared" si="56"/>
        <v>0</v>
      </c>
      <c r="K110" s="205">
        <f t="shared" si="56"/>
        <v>0</v>
      </c>
      <c r="L110" s="205">
        <f t="shared" si="56"/>
        <v>0</v>
      </c>
      <c r="M110" s="205">
        <f t="shared" si="56"/>
        <v>0</v>
      </c>
      <c r="N110" s="205">
        <f t="shared" si="56"/>
        <v>0</v>
      </c>
      <c r="O110" s="205">
        <f t="shared" si="56"/>
        <v>0</v>
      </c>
      <c r="P110" s="205">
        <f t="shared" si="56"/>
        <v>0</v>
      </c>
      <c r="Q110" s="205">
        <f t="shared" si="56"/>
        <v>0</v>
      </c>
      <c r="R110" s="205">
        <f t="shared" si="56"/>
        <v>0</v>
      </c>
      <c r="S110" s="207">
        <f t="shared" si="56"/>
        <v>0</v>
      </c>
      <c r="T110" s="204">
        <f t="shared" si="56"/>
        <v>0</v>
      </c>
      <c r="U110" s="207">
        <f t="shared" si="56"/>
        <v>0</v>
      </c>
    </row>
    <row r="111" spans="1:78" s="5" customFormat="1" ht="18" customHeight="1" x14ac:dyDescent="0.15">
      <c r="A111" s="108" t="s">
        <v>169</v>
      </c>
    </row>
    <row r="112" spans="1:78" s="15" customFormat="1" ht="15" customHeight="1" x14ac:dyDescent="0.15">
      <c r="A112" s="284" t="s">
        <v>170</v>
      </c>
      <c r="B112" s="326" t="s">
        <v>171</v>
      </c>
      <c r="C112" s="329" t="s">
        <v>172</v>
      </c>
      <c r="D112" s="330"/>
      <c r="E112" s="331"/>
      <c r="F112" s="263" t="s">
        <v>173</v>
      </c>
      <c r="G112" s="264"/>
      <c r="H112" s="264"/>
      <c r="I112" s="264"/>
      <c r="J112" s="264"/>
      <c r="K112" s="264"/>
      <c r="L112" s="264"/>
      <c r="M112" s="264"/>
      <c r="N112" s="264"/>
      <c r="O112" s="264"/>
      <c r="P112" s="264"/>
      <c r="Q112" s="264"/>
      <c r="R112" s="264"/>
      <c r="S112" s="264"/>
      <c r="T112" s="208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78" s="15" customFormat="1" ht="15" customHeight="1" x14ac:dyDescent="0.15">
      <c r="A113" s="325"/>
      <c r="B113" s="327"/>
      <c r="C113" s="332"/>
      <c r="D113" s="333"/>
      <c r="E113" s="334"/>
      <c r="F113" s="285" t="s">
        <v>174</v>
      </c>
      <c r="G113" s="285"/>
      <c r="H113" s="314" t="s">
        <v>175</v>
      </c>
      <c r="I113" s="315"/>
      <c r="J113" s="314" t="s">
        <v>176</v>
      </c>
      <c r="K113" s="315"/>
      <c r="L113" s="335" t="s">
        <v>177</v>
      </c>
      <c r="M113" s="336"/>
      <c r="N113" s="314" t="s">
        <v>147</v>
      </c>
      <c r="O113" s="315"/>
      <c r="P113" s="314" t="s">
        <v>178</v>
      </c>
      <c r="Q113" s="315"/>
      <c r="R113" s="314" t="s">
        <v>151</v>
      </c>
      <c r="S113" s="315"/>
    </row>
    <row r="114" spans="1:78" s="15" customFormat="1" ht="15" customHeight="1" x14ac:dyDescent="0.15">
      <c r="A114" s="286"/>
      <c r="B114" s="328"/>
      <c r="C114" s="41" t="s">
        <v>179</v>
      </c>
      <c r="D114" s="11" t="s">
        <v>152</v>
      </c>
      <c r="E114" s="14" t="s">
        <v>153</v>
      </c>
      <c r="F114" s="41" t="s">
        <v>152</v>
      </c>
      <c r="G114" s="14" t="s">
        <v>153</v>
      </c>
      <c r="H114" s="41" t="s">
        <v>152</v>
      </c>
      <c r="I114" s="14" t="s">
        <v>153</v>
      </c>
      <c r="J114" s="41" t="s">
        <v>152</v>
      </c>
      <c r="K114" s="14" t="s">
        <v>153</v>
      </c>
      <c r="L114" s="41" t="s">
        <v>152</v>
      </c>
      <c r="M114" s="14" t="s">
        <v>153</v>
      </c>
      <c r="N114" s="41" t="s">
        <v>152</v>
      </c>
      <c r="O114" s="14" t="s">
        <v>153</v>
      </c>
      <c r="P114" s="41" t="s">
        <v>152</v>
      </c>
      <c r="Q114" s="14" t="s">
        <v>153</v>
      </c>
      <c r="R114" s="41" t="s">
        <v>152</v>
      </c>
      <c r="S114" s="14" t="s">
        <v>153</v>
      </c>
    </row>
    <row r="115" spans="1:78" s="15" customFormat="1" ht="15" customHeight="1" x14ac:dyDescent="0.15">
      <c r="A115" s="209" t="s">
        <v>180</v>
      </c>
      <c r="B115" s="210"/>
      <c r="C115" s="211">
        <f t="shared" ref="C115:C118" si="57">SUM(D115+E115)</f>
        <v>0</v>
      </c>
      <c r="D115" s="212">
        <f>+F115+H115+J115+L115+N115+P115+R115</f>
        <v>0</v>
      </c>
      <c r="E115" s="213">
        <f>+G115+I115+K115+M115+O115+Q115+S115</f>
        <v>0</v>
      </c>
      <c r="F115" s="214"/>
      <c r="G115" s="215"/>
      <c r="H115" s="214"/>
      <c r="I115" s="215"/>
      <c r="J115" s="214"/>
      <c r="K115" s="216"/>
      <c r="L115" s="214"/>
      <c r="M115" s="216"/>
      <c r="N115" s="214"/>
      <c r="O115" s="216"/>
      <c r="P115" s="214"/>
      <c r="Q115" s="216"/>
      <c r="R115" s="214"/>
      <c r="S115" s="216"/>
    </row>
    <row r="116" spans="1:78" s="15" customFormat="1" ht="15" customHeight="1" x14ac:dyDescent="0.15">
      <c r="A116" s="217" t="s">
        <v>181</v>
      </c>
      <c r="B116" s="173"/>
      <c r="C116" s="218">
        <f t="shared" si="57"/>
        <v>0</v>
      </c>
      <c r="D116" s="219">
        <f>+F116+H116+J116+L116+N116+P116+R116</f>
        <v>0</v>
      </c>
      <c r="E116" s="220">
        <f t="shared" ref="E116:E118" si="58">+G116+I116+K116+M116+O116+Q116+S116</f>
        <v>0</v>
      </c>
      <c r="F116" s="221"/>
      <c r="G116" s="222"/>
      <c r="H116" s="173"/>
      <c r="I116" s="22"/>
      <c r="J116" s="173"/>
      <c r="K116" s="174"/>
      <c r="L116" s="173"/>
      <c r="M116" s="174"/>
      <c r="N116" s="173"/>
      <c r="O116" s="174"/>
      <c r="P116" s="173"/>
      <c r="Q116" s="174"/>
      <c r="R116" s="173"/>
      <c r="S116" s="174"/>
    </row>
    <row r="117" spans="1:78" s="15" customFormat="1" ht="15" customHeight="1" x14ac:dyDescent="0.15">
      <c r="A117" s="133" t="s">
        <v>182</v>
      </c>
      <c r="B117" s="132"/>
      <c r="C117" s="223">
        <f t="shared" si="57"/>
        <v>0</v>
      </c>
      <c r="D117" s="219">
        <f t="shared" ref="D117" si="59">+F117+H117+J117+L117+N117+P117+R117</f>
        <v>0</v>
      </c>
      <c r="E117" s="224">
        <f t="shared" si="58"/>
        <v>0</v>
      </c>
      <c r="F117" s="121"/>
      <c r="G117" s="225"/>
      <c r="H117" s="226"/>
      <c r="I117" s="222"/>
      <c r="J117" s="227"/>
      <c r="K117" s="132"/>
      <c r="L117" s="226"/>
      <c r="M117" s="222"/>
      <c r="N117" s="226"/>
      <c r="O117" s="222"/>
      <c r="P117" s="226"/>
      <c r="Q117" s="222"/>
      <c r="R117" s="121"/>
      <c r="S117" s="132"/>
    </row>
    <row r="118" spans="1:78" s="15" customFormat="1" ht="15" customHeight="1" x14ac:dyDescent="0.15">
      <c r="A118" s="228" t="s">
        <v>183</v>
      </c>
      <c r="B118" s="229"/>
      <c r="C118" s="218">
        <f t="shared" si="57"/>
        <v>0</v>
      </c>
      <c r="D118" s="219">
        <f>+F118+H118+J118+L118+N118+P118+R118</f>
        <v>0</v>
      </c>
      <c r="E118" s="220">
        <f t="shared" si="58"/>
        <v>0</v>
      </c>
      <c r="F118" s="230"/>
      <c r="G118" s="222"/>
      <c r="H118" s="231"/>
      <c r="I118" s="225"/>
      <c r="J118" s="232"/>
      <c r="K118" s="229"/>
      <c r="L118" s="233"/>
      <c r="M118" s="222"/>
      <c r="N118" s="234"/>
      <c r="O118" s="229"/>
      <c r="P118" s="235"/>
      <c r="Q118" s="225"/>
      <c r="R118" s="235"/>
      <c r="S118" s="225"/>
    </row>
    <row r="119" spans="1:78" s="15" customFormat="1" ht="15" customHeight="1" x14ac:dyDescent="0.15">
      <c r="A119" s="134" t="s">
        <v>184</v>
      </c>
      <c r="B119" s="99"/>
      <c r="C119" s="135"/>
      <c r="D119" s="253"/>
      <c r="E119" s="254"/>
      <c r="F119" s="28"/>
      <c r="G119" s="254"/>
      <c r="H119" s="255"/>
      <c r="I119" s="256"/>
      <c r="J119" s="257"/>
      <c r="K119" s="256"/>
      <c r="L119" s="257"/>
      <c r="M119" s="254"/>
      <c r="N119" s="258"/>
      <c r="O119" s="256"/>
      <c r="P119" s="257"/>
      <c r="Q119" s="259"/>
      <c r="R119" s="257"/>
      <c r="S119" s="254"/>
    </row>
    <row r="120" spans="1:78" s="15" customFormat="1" ht="15" customHeight="1" x14ac:dyDescent="0.15">
      <c r="A120" s="242" t="s">
        <v>4</v>
      </c>
      <c r="B120" s="243">
        <f>SUM(B115:B119)</f>
        <v>0</v>
      </c>
      <c r="C120" s="65">
        <f>SUM(C115:C119)</f>
        <v>0</v>
      </c>
      <c r="D120" s="244">
        <f>SUM(D115:D119)</f>
        <v>0</v>
      </c>
      <c r="E120" s="68">
        <f t="shared" ref="E120:S120" si="60">SUM(E115:E119)</f>
        <v>0</v>
      </c>
      <c r="F120" s="66">
        <f t="shared" si="60"/>
        <v>0</v>
      </c>
      <c r="G120" s="68">
        <f t="shared" si="60"/>
        <v>0</v>
      </c>
      <c r="H120" s="66">
        <f t="shared" si="60"/>
        <v>0</v>
      </c>
      <c r="I120" s="68">
        <f t="shared" si="60"/>
        <v>0</v>
      </c>
      <c r="J120" s="65">
        <f t="shared" si="60"/>
        <v>0</v>
      </c>
      <c r="K120" s="245">
        <f t="shared" si="60"/>
        <v>0</v>
      </c>
      <c r="L120" s="66">
        <f t="shared" si="60"/>
        <v>0</v>
      </c>
      <c r="M120" s="68">
        <f t="shared" si="60"/>
        <v>0</v>
      </c>
      <c r="N120" s="66">
        <f t="shared" si="60"/>
        <v>0</v>
      </c>
      <c r="O120" s="68">
        <f t="shared" si="60"/>
        <v>0</v>
      </c>
      <c r="P120" s="66">
        <f t="shared" si="60"/>
        <v>0</v>
      </c>
      <c r="Q120" s="68">
        <f t="shared" si="60"/>
        <v>0</v>
      </c>
      <c r="R120" s="66">
        <f t="shared" si="60"/>
        <v>0</v>
      </c>
      <c r="S120" s="67">
        <f t="shared" si="60"/>
        <v>0</v>
      </c>
      <c r="T120" s="246"/>
    </row>
    <row r="121" spans="1:78" x14ac:dyDescent="0.25">
      <c r="BQ121"/>
      <c r="BR121"/>
      <c r="BS121"/>
      <c r="BT121"/>
      <c r="BU121"/>
      <c r="BW121"/>
      <c r="BX121"/>
      <c r="BY121"/>
      <c r="BZ121"/>
    </row>
    <row r="122" spans="1:78" x14ac:dyDescent="0.25">
      <c r="BQ122"/>
      <c r="BR122"/>
      <c r="BS122"/>
      <c r="BT122"/>
      <c r="BU122"/>
      <c r="BW122"/>
      <c r="BX122"/>
      <c r="BY122"/>
      <c r="BZ122"/>
    </row>
    <row r="123" spans="1:78" x14ac:dyDescent="0.25">
      <c r="BQ123"/>
      <c r="BR123"/>
      <c r="BS123"/>
      <c r="BT123"/>
      <c r="BU123"/>
      <c r="BW123"/>
      <c r="BX123"/>
      <c r="BY123"/>
      <c r="BZ123"/>
    </row>
    <row r="124" spans="1:78" x14ac:dyDescent="0.25">
      <c r="BQ124"/>
      <c r="BR124"/>
      <c r="BS124"/>
      <c r="BT124"/>
      <c r="BU124"/>
      <c r="BW124"/>
      <c r="BX124"/>
      <c r="BY124"/>
      <c r="BZ124"/>
    </row>
    <row r="125" spans="1:78" x14ac:dyDescent="0.25">
      <c r="BQ125"/>
      <c r="BR125"/>
      <c r="BS125"/>
      <c r="BT125"/>
      <c r="BU125"/>
      <c r="BW125"/>
      <c r="BX125"/>
      <c r="BY125"/>
      <c r="BZ125"/>
    </row>
    <row r="126" spans="1:78" x14ac:dyDescent="0.25">
      <c r="BQ126"/>
      <c r="BR126"/>
      <c r="BS126"/>
      <c r="BT126"/>
      <c r="BU126"/>
      <c r="BW126"/>
      <c r="BX126"/>
      <c r="BY126"/>
      <c r="BZ126"/>
    </row>
    <row r="127" spans="1:78" x14ac:dyDescent="0.25">
      <c r="BQ127"/>
      <c r="BR127"/>
      <c r="BS127"/>
      <c r="BT127"/>
      <c r="BU127"/>
      <c r="BW127"/>
      <c r="BX127"/>
      <c r="BY127"/>
      <c r="BZ127"/>
    </row>
    <row r="128" spans="1:78" x14ac:dyDescent="0.25">
      <c r="BQ128"/>
      <c r="BR128"/>
      <c r="BS128"/>
      <c r="BT128"/>
      <c r="BU128"/>
      <c r="BW128"/>
      <c r="BX128"/>
      <c r="BY128"/>
      <c r="BZ128"/>
    </row>
    <row r="129" spans="1:78" x14ac:dyDescent="0.25">
      <c r="BQ129"/>
      <c r="BR129"/>
      <c r="BS129"/>
      <c r="BT129"/>
      <c r="BU129"/>
      <c r="BW129"/>
      <c r="BX129"/>
      <c r="BY129"/>
      <c r="BZ129"/>
    </row>
    <row r="130" spans="1:78" x14ac:dyDescent="0.25">
      <c r="BQ130"/>
      <c r="BR130"/>
      <c r="BS130"/>
      <c r="BT130"/>
      <c r="BU130"/>
      <c r="BW130"/>
      <c r="BX130"/>
      <c r="BY130"/>
      <c r="BZ130"/>
    </row>
    <row r="131" spans="1:78" x14ac:dyDescent="0.25">
      <c r="BQ131"/>
      <c r="BR131"/>
      <c r="BS131"/>
      <c r="BT131"/>
      <c r="BU131"/>
      <c r="BW131"/>
      <c r="BX131"/>
      <c r="BY131"/>
      <c r="BZ131"/>
    </row>
    <row r="132" spans="1:78" x14ac:dyDescent="0.25">
      <c r="BQ132"/>
      <c r="BR132"/>
      <c r="BS132"/>
      <c r="BT132"/>
      <c r="BU132"/>
      <c r="BW132"/>
      <c r="BX132"/>
      <c r="BY132"/>
      <c r="BZ132"/>
    </row>
    <row r="133" spans="1:78" x14ac:dyDescent="0.25">
      <c r="BQ133"/>
      <c r="BR133"/>
      <c r="BS133"/>
      <c r="BT133"/>
      <c r="BU133"/>
      <c r="BW133"/>
      <c r="BX133"/>
      <c r="BY133"/>
      <c r="BZ133"/>
    </row>
    <row r="134" spans="1:78" x14ac:dyDescent="0.25">
      <c r="BQ134"/>
      <c r="BR134"/>
      <c r="BS134"/>
      <c r="BT134"/>
      <c r="BU134"/>
      <c r="BW134"/>
      <c r="BX134"/>
      <c r="BY134"/>
      <c r="BZ134"/>
    </row>
    <row r="135" spans="1:78" x14ac:dyDescent="0.25">
      <c r="BQ135"/>
      <c r="BR135"/>
      <c r="BS135"/>
      <c r="BT135"/>
      <c r="BU135"/>
      <c r="BW135"/>
      <c r="BX135"/>
      <c r="BY135"/>
      <c r="BZ135"/>
    </row>
    <row r="136" spans="1:78" x14ac:dyDescent="0.25">
      <c r="BQ136"/>
      <c r="BR136"/>
      <c r="BS136"/>
      <c r="BT136"/>
      <c r="BU136"/>
      <c r="BW136"/>
      <c r="BX136"/>
      <c r="BY136"/>
      <c r="BZ136"/>
    </row>
    <row r="137" spans="1:78" x14ac:dyDescent="0.25">
      <c r="BQ137"/>
      <c r="BR137"/>
      <c r="BS137"/>
      <c r="BT137"/>
      <c r="BU137"/>
      <c r="BW137"/>
      <c r="BX137"/>
      <c r="BY137"/>
      <c r="BZ137"/>
    </row>
    <row r="138" spans="1:78" x14ac:dyDescent="0.25">
      <c r="BQ138"/>
      <c r="BR138"/>
      <c r="BS138"/>
      <c r="BT138"/>
      <c r="BU138"/>
      <c r="BW138"/>
      <c r="BX138"/>
      <c r="BY138"/>
      <c r="BZ138"/>
    </row>
    <row r="139" spans="1:78" hidden="1" x14ac:dyDescent="0.25">
      <c r="A139" s="247" t="e">
        <f>SUM(C10:C35,D38:J47,#REF!,C50:C59,D64:D69,C74:C81,B86:B87,B90:C90,B95:B110)</f>
        <v>#REF!</v>
      </c>
      <c r="B139" s="248">
        <f>SUM(BW10:CA109)</f>
        <v>0</v>
      </c>
      <c r="BQ139"/>
      <c r="BR139"/>
      <c r="BS139"/>
      <c r="BT139"/>
      <c r="BU139"/>
      <c r="BW139"/>
      <c r="BX139"/>
      <c r="BY139"/>
      <c r="BZ139"/>
    </row>
    <row r="140" spans="1:78" x14ac:dyDescent="0.25">
      <c r="BQ140"/>
      <c r="BR140"/>
      <c r="BS140"/>
      <c r="BT140"/>
      <c r="BU140"/>
      <c r="BW140"/>
      <c r="BX140"/>
      <c r="BY140"/>
      <c r="BZ140"/>
    </row>
    <row r="141" spans="1:78" x14ac:dyDescent="0.25">
      <c r="BQ141"/>
      <c r="BR141"/>
      <c r="BS141"/>
      <c r="BT141"/>
      <c r="BU141"/>
      <c r="BW141"/>
      <c r="BX141"/>
      <c r="BY141"/>
      <c r="BZ141"/>
    </row>
    <row r="142" spans="1:78" x14ac:dyDescent="0.25">
      <c r="BQ142"/>
      <c r="BR142"/>
      <c r="BS142"/>
      <c r="BT142"/>
      <c r="BU142"/>
      <c r="BW142"/>
      <c r="BX142"/>
      <c r="BY142"/>
      <c r="BZ142"/>
    </row>
    <row r="143" spans="1:78" x14ac:dyDescent="0.25">
      <c r="BQ143"/>
      <c r="BR143"/>
      <c r="BS143"/>
      <c r="BT143"/>
      <c r="BU143"/>
      <c r="BW143"/>
      <c r="BX143"/>
      <c r="BY143"/>
      <c r="BZ143"/>
    </row>
    <row r="144" spans="1:78" x14ac:dyDescent="0.25">
      <c r="BQ144"/>
      <c r="BR144"/>
      <c r="BS144"/>
      <c r="BT144"/>
      <c r="BU144"/>
      <c r="BW144"/>
      <c r="BX144"/>
      <c r="BY144"/>
      <c r="BZ144"/>
    </row>
    <row r="145" spans="1:78" x14ac:dyDescent="0.25">
      <c r="BQ145"/>
      <c r="BR145"/>
      <c r="BS145"/>
      <c r="BT145"/>
      <c r="BU145"/>
      <c r="BW145"/>
      <c r="BX145"/>
      <c r="BY145"/>
      <c r="BZ145"/>
    </row>
    <row r="146" spans="1:78" x14ac:dyDescent="0.25">
      <c r="BQ146"/>
      <c r="BR146"/>
      <c r="BS146"/>
      <c r="BT146"/>
      <c r="BU146"/>
      <c r="BW146"/>
      <c r="BX146"/>
      <c r="BY146"/>
      <c r="BZ146"/>
    </row>
    <row r="147" spans="1:78" x14ac:dyDescent="0.25">
      <c r="BQ147"/>
      <c r="BR147"/>
      <c r="BS147"/>
      <c r="BT147"/>
      <c r="BU147"/>
      <c r="BW147"/>
      <c r="BX147"/>
      <c r="BY147"/>
      <c r="BZ147"/>
    </row>
    <row r="148" spans="1:78" x14ac:dyDescent="0.25">
      <c r="BQ148"/>
      <c r="BR148"/>
      <c r="BS148"/>
      <c r="BT148"/>
      <c r="BU148"/>
      <c r="BW148"/>
      <c r="BX148"/>
      <c r="BY148"/>
      <c r="BZ148"/>
    </row>
    <row r="149" spans="1:78" x14ac:dyDescent="0.25">
      <c r="BQ149"/>
      <c r="BR149"/>
      <c r="BS149"/>
      <c r="BT149"/>
      <c r="BU149"/>
      <c r="BW149"/>
      <c r="BX149"/>
      <c r="BY149"/>
      <c r="BZ149"/>
    </row>
    <row r="150" spans="1:78" hidden="1" x14ac:dyDescent="0.25">
      <c r="A150" s="249">
        <f>SUM(C10:C35,C38:J40,C42:J46,C50:C58,C64:D69,C74:C81,B86:B87,B95:B109,B90:C90,B115:C119)</f>
        <v>116</v>
      </c>
      <c r="B150" s="249">
        <f>SUM(BZ10:CG109)</f>
        <v>0</v>
      </c>
      <c r="BQ150"/>
      <c r="BR150"/>
      <c r="BS150"/>
      <c r="BT150"/>
      <c r="BU150"/>
      <c r="BW150"/>
      <c r="BX150"/>
      <c r="BY150"/>
      <c r="BZ150"/>
    </row>
    <row r="151" spans="1:78" x14ac:dyDescent="0.25">
      <c r="BQ151"/>
      <c r="BR151"/>
      <c r="BS151"/>
      <c r="BT151"/>
      <c r="BU151"/>
      <c r="BW151"/>
      <c r="BX151"/>
      <c r="BY151"/>
      <c r="BZ151"/>
    </row>
    <row r="152" spans="1:78" x14ac:dyDescent="0.25">
      <c r="BQ152"/>
      <c r="BR152"/>
      <c r="BS152"/>
      <c r="BT152"/>
      <c r="BU152"/>
      <c r="BW152"/>
      <c r="BX152"/>
      <c r="BY152"/>
      <c r="BZ152"/>
    </row>
    <row r="153" spans="1:78" x14ac:dyDescent="0.25">
      <c r="BQ153"/>
      <c r="BR153"/>
      <c r="BS153"/>
      <c r="BT153"/>
      <c r="BU153"/>
      <c r="BW153"/>
      <c r="BX153"/>
      <c r="BY153"/>
      <c r="BZ153"/>
    </row>
    <row r="154" spans="1:78" x14ac:dyDescent="0.25">
      <c r="BQ154"/>
      <c r="BR154"/>
      <c r="BS154"/>
      <c r="BT154"/>
      <c r="BU154"/>
      <c r="BW154"/>
      <c r="BX154"/>
      <c r="BY154"/>
      <c r="BZ154"/>
    </row>
    <row r="155" spans="1:78" x14ac:dyDescent="0.25">
      <c r="BQ155"/>
      <c r="BR155"/>
      <c r="BS155"/>
      <c r="BT155"/>
      <c r="BU155"/>
      <c r="BW155"/>
      <c r="BX155"/>
      <c r="BY155"/>
      <c r="BZ155"/>
    </row>
    <row r="156" spans="1:78" x14ac:dyDescent="0.25">
      <c r="BQ156"/>
      <c r="BR156"/>
      <c r="BS156"/>
      <c r="BT156"/>
      <c r="BU156"/>
      <c r="BW156"/>
      <c r="BX156"/>
      <c r="BY156"/>
      <c r="BZ156"/>
    </row>
    <row r="157" spans="1:78" x14ac:dyDescent="0.25">
      <c r="BQ157"/>
      <c r="BR157"/>
      <c r="BS157"/>
      <c r="BT157"/>
      <c r="BU157"/>
      <c r="BW157"/>
      <c r="BX157"/>
      <c r="BY157"/>
      <c r="BZ157"/>
    </row>
    <row r="158" spans="1:78" x14ac:dyDescent="0.25">
      <c r="BQ158"/>
      <c r="BR158"/>
      <c r="BS158"/>
      <c r="BT158"/>
      <c r="BU158"/>
      <c r="BW158"/>
      <c r="BX158"/>
      <c r="BY158"/>
      <c r="BZ158"/>
    </row>
    <row r="159" spans="1:78" x14ac:dyDescent="0.25">
      <c r="BQ159"/>
      <c r="BR159"/>
      <c r="BS159"/>
      <c r="BT159"/>
      <c r="BU159"/>
      <c r="BW159"/>
      <c r="BX159"/>
      <c r="BY159"/>
      <c r="BZ159"/>
    </row>
    <row r="160" spans="1:78" x14ac:dyDescent="0.25">
      <c r="BQ160"/>
      <c r="BR160"/>
      <c r="BS160"/>
      <c r="BT160"/>
      <c r="BU160"/>
      <c r="BW160"/>
      <c r="BX160"/>
      <c r="BY160"/>
      <c r="BZ160"/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</sheetData>
  <mergeCells count="86">
    <mergeCell ref="R113:S113"/>
    <mergeCell ref="A92:A94"/>
    <mergeCell ref="B92:B94"/>
    <mergeCell ref="C92:S92"/>
    <mergeCell ref="T92:U93"/>
    <mergeCell ref="C93:S93"/>
    <mergeCell ref="A112:A114"/>
    <mergeCell ref="B112:B114"/>
    <mergeCell ref="C112:E113"/>
    <mergeCell ref="F112:S112"/>
    <mergeCell ref="F113:G113"/>
    <mergeCell ref="H113:I113"/>
    <mergeCell ref="J113:K113"/>
    <mergeCell ref="L113:M113"/>
    <mergeCell ref="N113:O113"/>
    <mergeCell ref="P113:Q113"/>
    <mergeCell ref="C84:G84"/>
    <mergeCell ref="G72:G73"/>
    <mergeCell ref="A74:B74"/>
    <mergeCell ref="A75:B75"/>
    <mergeCell ref="A76:B76"/>
    <mergeCell ref="A77:B77"/>
    <mergeCell ref="A78:B78"/>
    <mergeCell ref="A71:B73"/>
    <mergeCell ref="C71:G71"/>
    <mergeCell ref="A79:B79"/>
    <mergeCell ref="A80:B80"/>
    <mergeCell ref="A81:B81"/>
    <mergeCell ref="A84:A85"/>
    <mergeCell ref="B84:B85"/>
    <mergeCell ref="T62:T63"/>
    <mergeCell ref="U62:U63"/>
    <mergeCell ref="A64:B64"/>
    <mergeCell ref="A65:B65"/>
    <mergeCell ref="A66:A69"/>
    <mergeCell ref="Q62:Q63"/>
    <mergeCell ref="R62:R63"/>
    <mergeCell ref="S62:S63"/>
    <mergeCell ref="H71:I72"/>
    <mergeCell ref="C72:C73"/>
    <mergeCell ref="D72:F72"/>
    <mergeCell ref="A59:B59"/>
    <mergeCell ref="A62:B63"/>
    <mergeCell ref="C62:P62"/>
    <mergeCell ref="A58:B58"/>
    <mergeCell ref="A38:A40"/>
    <mergeCell ref="A41:B41"/>
    <mergeCell ref="A42:A46"/>
    <mergeCell ref="A47:B47"/>
    <mergeCell ref="A49:B49"/>
    <mergeCell ref="A50:B50"/>
    <mergeCell ref="A51:B51"/>
    <mergeCell ref="A52:B52"/>
    <mergeCell ref="A53:B53"/>
    <mergeCell ref="A54:A56"/>
    <mergeCell ref="A57:B57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N36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13:B13"/>
    <mergeCell ref="A6:P6"/>
    <mergeCell ref="A9:B9"/>
    <mergeCell ref="A10:B10"/>
    <mergeCell ref="A11:B11"/>
    <mergeCell ref="A12:B12"/>
  </mergeCells>
  <dataValidations count="5">
    <dataValidation type="whole" allowBlank="1" showInputMessage="1" showErrorMessage="1" sqref="D10:S35" xr:uid="{CD436D34-CD22-45C6-B01F-41B111810129}">
      <formula1>0</formula1>
      <formula2>9.99999999999999E+34</formula2>
    </dataValidation>
    <dataValidation type="whole" allowBlank="1" showInputMessage="1" showErrorMessage="1" sqref="C42:N46" xr:uid="{6EDF08D2-1130-400B-9BAF-00916FB1DCB3}">
      <formula1>0</formula1>
      <formula2>9.99999999999999E+30</formula2>
    </dataValidation>
    <dataValidation type="whole" allowBlank="1" showInputMessage="1" showErrorMessage="1" sqref="D50:M58" xr:uid="{2823ED5F-85FE-4771-9BE2-DBB770B529A8}">
      <formula1>0</formula1>
      <formula2>9.99999999999999E+36</formula2>
    </dataValidation>
    <dataValidation type="whole" operator="greaterThanOrEqual" allowBlank="1" showInputMessage="1" showErrorMessage="1" sqref="D74:I81 C86:G87 B90:C90 C95:U109 F115:S118 C64:C69 C47:N47 C38:N41 E64:U69 B115:B119 C119" xr:uid="{D17D844E-2849-40A3-B9E0-5296AF5E53FF}">
      <formula1>0</formula1>
    </dataValidation>
    <dataValidation type="whole" operator="equal" allowBlank="1" showInputMessage="1" showErrorMessage="1" sqref="D119:S119" xr:uid="{F1F36448-BAD0-47A7-9F81-0D1CC967AB35}">
      <formula1>0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H354"/>
  <sheetViews>
    <sheetView tabSelected="1" workbookViewId="0">
      <selection activeCell="A4" sqref="A4"/>
    </sheetView>
  </sheetViews>
  <sheetFormatPr baseColWidth="10" defaultColWidth="11.42578125" defaultRowHeight="15" x14ac:dyDescent="0.25"/>
  <cols>
    <col min="1" max="1" width="40.42578125" customWidth="1"/>
    <col min="2" max="2" width="32.7109375" customWidth="1"/>
    <col min="3" max="3" width="18.28515625" customWidth="1"/>
    <col min="4" max="9" width="16" customWidth="1"/>
    <col min="10" max="10" width="16.7109375" customWidth="1"/>
    <col min="11" max="11" width="15.28515625" customWidth="1"/>
    <col min="12" max="12" width="14.5703125" customWidth="1"/>
    <col min="13" max="13" width="15.140625" customWidth="1"/>
    <col min="14" max="19" width="14.7109375" customWidth="1"/>
    <col min="67" max="68" width="11.42578125" hidden="1" customWidth="1"/>
    <col min="69" max="73" width="10.7109375" style="250" hidden="1" customWidth="1"/>
    <col min="74" max="74" width="10.7109375" hidden="1" customWidth="1"/>
    <col min="75" max="78" width="10.7109375" style="251" hidden="1" customWidth="1"/>
    <col min="79" max="85" width="10.7109375" hidden="1" customWidth="1"/>
    <col min="86" max="86" width="11.42578125" hidden="1" customWidth="1"/>
    <col min="87" max="95" width="0" hidden="1" customWidth="1"/>
  </cols>
  <sheetData>
    <row r="1" spans="1:85" x14ac:dyDescent="0.25">
      <c r="A1" s="1" t="s">
        <v>0</v>
      </c>
      <c r="BQ1"/>
      <c r="BR1"/>
      <c r="BS1"/>
      <c r="BT1"/>
      <c r="BU1"/>
      <c r="BW1"/>
      <c r="BX1"/>
      <c r="BY1"/>
      <c r="BZ1"/>
    </row>
    <row r="2" spans="1:85" x14ac:dyDescent="0.25">
      <c r="A2" s="1" t="str">
        <f>CONCATENATE("COMUNA: ",[13]NOMBRE!B2, " (",[13]NOMBRE!C2,[13]NOMBRE!D2,[13]NOMBRE!E2,[13]NOMBRE!F2,[13]NOMBRE!G2,")")</f>
        <v>COMUNA: LINARES (07401)</v>
      </c>
      <c r="BQ2"/>
      <c r="BR2"/>
      <c r="BS2"/>
      <c r="BT2"/>
      <c r="BU2"/>
      <c r="BW2"/>
      <c r="BX2"/>
      <c r="BY2"/>
      <c r="BZ2"/>
    </row>
    <row r="3" spans="1:85" x14ac:dyDescent="0.25">
      <c r="A3" s="1" t="str">
        <f>CONCATENATE("ESTABLECIMIENTO/ESTRATEGIA: ", [13]NOMBRE!B3, " (",[13]NOMBRE!C3,[13]NOMBRE!D3,[13]NOMBRE!E3,[13]NOMBRE!F3,[13]NOMBRE!G3,[13]NOMBRE!H3,")")</f>
        <v>ESTABLECIMIENTO/ESTRATEGIA: HOSPITAL PRESIDENTE CARLOS IBAÑEZ DEL CAMPO (116108)</v>
      </c>
      <c r="BQ3"/>
      <c r="BR3"/>
      <c r="BS3"/>
      <c r="BT3"/>
      <c r="BU3"/>
      <c r="BW3"/>
      <c r="BX3"/>
      <c r="BY3"/>
      <c r="BZ3"/>
    </row>
    <row r="4" spans="1:85" x14ac:dyDescent="0.25">
      <c r="A4" s="1" t="str">
        <f>CONCATENATE("MES: ",[13]NOMBRE!B6, " (",[13]NOMBRE!C6,[13]NOMBRE!D6,")")</f>
        <v>MES: DICIEMBRE (12)</v>
      </c>
      <c r="BQ4"/>
      <c r="BR4"/>
      <c r="BS4"/>
      <c r="BT4"/>
      <c r="BU4"/>
      <c r="BW4"/>
      <c r="BX4"/>
      <c r="BY4"/>
      <c r="BZ4"/>
    </row>
    <row r="5" spans="1:85" x14ac:dyDescent="0.25">
      <c r="A5" s="1" t="str">
        <f>CONCATENATE("AÑO: ",[13]NOMBRE!B7)</f>
        <v>AÑO: 2025</v>
      </c>
      <c r="BQ5"/>
      <c r="BR5"/>
      <c r="BS5"/>
      <c r="BT5"/>
      <c r="BU5"/>
      <c r="BW5"/>
      <c r="BX5"/>
      <c r="BY5"/>
      <c r="BZ5"/>
    </row>
    <row r="6" spans="1:85" ht="18" customHeight="1" x14ac:dyDescent="0.25">
      <c r="A6" s="262" t="s">
        <v>1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BQ6"/>
      <c r="BR6"/>
      <c r="BS6"/>
      <c r="BT6"/>
      <c r="BU6"/>
      <c r="BW6"/>
      <c r="BX6"/>
      <c r="BY6"/>
      <c r="BZ6"/>
    </row>
    <row r="7" spans="1:85" x14ac:dyDescent="0.25">
      <c r="S7" s="2"/>
      <c r="T7" s="2"/>
      <c r="BQ7"/>
      <c r="BR7"/>
      <c r="BS7"/>
      <c r="BT7"/>
      <c r="BU7"/>
      <c r="BW7"/>
      <c r="BX7"/>
      <c r="BY7"/>
      <c r="BZ7"/>
    </row>
    <row r="8" spans="1:85" s="5" customFormat="1" ht="18" customHeight="1" x14ac:dyDescent="0.15">
      <c r="A8" s="3" t="s">
        <v>2</v>
      </c>
      <c r="B8" s="4"/>
      <c r="C8" s="4"/>
      <c r="D8" s="4"/>
      <c r="E8" s="4"/>
      <c r="F8" s="4"/>
      <c r="G8" s="3"/>
      <c r="H8" s="4"/>
      <c r="I8" s="4"/>
      <c r="J8" s="4"/>
      <c r="K8" s="4"/>
      <c r="L8" s="4"/>
      <c r="M8" s="4"/>
      <c r="N8" s="4"/>
      <c r="O8" s="4"/>
      <c r="P8" s="4"/>
      <c r="S8" s="2"/>
      <c r="T8" s="2"/>
    </row>
    <row r="9" spans="1:85" s="15" customFormat="1" ht="47.25" customHeight="1" x14ac:dyDescent="0.15">
      <c r="A9" s="263" t="s">
        <v>3</v>
      </c>
      <c r="B9" s="264"/>
      <c r="C9" s="6" t="s">
        <v>4</v>
      </c>
      <c r="D9" s="7" t="s">
        <v>5</v>
      </c>
      <c r="E9" s="8" t="s">
        <v>6</v>
      </c>
      <c r="F9" s="8" t="s">
        <v>7</v>
      </c>
      <c r="G9" s="9" t="s">
        <v>8</v>
      </c>
      <c r="H9" s="10" t="s">
        <v>9</v>
      </c>
      <c r="I9" s="10" t="s">
        <v>10</v>
      </c>
      <c r="J9" s="11" t="s">
        <v>11</v>
      </c>
      <c r="K9" s="9" t="s">
        <v>12</v>
      </c>
      <c r="L9" s="12" t="s">
        <v>13</v>
      </c>
      <c r="M9" s="13" t="s">
        <v>14</v>
      </c>
      <c r="N9" s="8" t="s">
        <v>15</v>
      </c>
      <c r="O9" s="8" t="s">
        <v>16</v>
      </c>
      <c r="P9" s="8" t="s">
        <v>17</v>
      </c>
      <c r="Q9" s="8" t="s">
        <v>18</v>
      </c>
      <c r="R9" s="8" t="s">
        <v>19</v>
      </c>
      <c r="S9" s="14" t="s">
        <v>20</v>
      </c>
      <c r="T9" s="2"/>
      <c r="U9" s="2"/>
    </row>
    <row r="10" spans="1:85" s="15" customFormat="1" ht="15" customHeight="1" x14ac:dyDescent="0.15">
      <c r="A10" s="265" t="s">
        <v>21</v>
      </c>
      <c r="B10" s="266"/>
      <c r="C10" s="16">
        <f>SUM(D10:G10)</f>
        <v>0</v>
      </c>
      <c r="D10" s="17"/>
      <c r="E10" s="17"/>
      <c r="F10" s="17"/>
      <c r="G10" s="17"/>
      <c r="H10" s="18"/>
      <c r="I10" s="18"/>
      <c r="J10" s="17"/>
      <c r="K10" s="17"/>
      <c r="L10" s="17"/>
      <c r="M10" s="19"/>
      <c r="N10" s="20"/>
      <c r="O10" s="20"/>
      <c r="P10" s="20"/>
      <c r="Q10" s="21"/>
      <c r="R10" s="20"/>
      <c r="S10" s="22"/>
      <c r="T10" s="15" t="str">
        <f>BQ10&amp;BS10&amp;BT10&amp;BU10&amp;BW10&amp;BX10</f>
        <v/>
      </c>
      <c r="BQ10" s="23" t="str">
        <f>IF((J10+K10+L10)&lt;&gt;C10," * La suma del N° de Primera visita + Segunda visita + Tercera o más visitas de seguimiento debe ser igual al Total.","")</f>
        <v/>
      </c>
      <c r="BR10" s="24"/>
      <c r="BS10" s="23" t="str">
        <f>IF(AND(C10&gt;0,N10="")," * No olvide digitar la variable Pueblos Originarios. Digite Cero si no tiene..",IF(N10&gt;C10," * La variable Pueblos Originarios no puede ser mayor al Total.",""))</f>
        <v/>
      </c>
      <c r="BT10" s="23" t="str">
        <f>IF(AND(C10&gt;0,O10="")," * No olvide digitar la variable Migrantes. Digite Cero si no tiene.",IF(O10&gt;C10," * La variable Migrantes no puede ser mayor al Total.",""))</f>
        <v/>
      </c>
      <c r="BU10" s="23" t="str">
        <f>IF(AND($C10&gt;0,P10="")," * No olvide digitar la variable Espacio Amigable/Adolescente. Digite Cero si no tiene.",IF(P10&gt;$C10," * La variable Espacio Amigable/Adolescente no puede ser mayor al Total.",""))</f>
        <v/>
      </c>
      <c r="BV10" s="24"/>
      <c r="BW10" s="23" t="str">
        <f>IF(AND($C10&gt;0,R10="")," * No olvide digitar la variable Niños, Niñas, Adolescentes y Jóvenes SENAME. Digite Cero si no tiene.",IF(R10&gt;$C10," * La variable Niños, Niñas, Adolescentes y Jóvenes SENAME no puede ser mayor al Total.",""))</f>
        <v/>
      </c>
      <c r="BX10" s="23" t="str">
        <f>IF(AND($C10&gt;0,S10="")," * No olvide digitar la variable Niños, niñas, Adolescentes y Jóvenes Mejor Niñez. Digite Cero si no tiene.",IF(S10&gt;$C10," * La variable Niños, niñas, Adolescentes y Jóvenes Mejor Niñez no puede ser mayor al Total.",""))</f>
        <v/>
      </c>
      <c r="BZ10" s="25">
        <f t="shared" ref="BZ10:BZ35" si="0">IF((J10+K10+L10)&lt;&gt;C10,1,0)</f>
        <v>0</v>
      </c>
      <c r="CA10" s="26"/>
      <c r="CB10" s="25">
        <f>IF(AND(C10&gt;0,N10=""),1,IF(N10&gt;C10,1,0))</f>
        <v>0</v>
      </c>
      <c r="CC10" s="25">
        <f>IF(AND(C10&gt;0,O10=""),1,IF(O10&gt;C10,1,0))</f>
        <v>0</v>
      </c>
      <c r="CD10" s="25">
        <f>IF(AND($C10&gt;0,P10=""),1,IF(P10&gt;$C10,1,0))</f>
        <v>0</v>
      </c>
      <c r="CE10" s="26"/>
      <c r="CF10" s="25">
        <f>IF(AND($C10&gt;0,R10=""),1,IF(R10&gt;$C10,1,0))</f>
        <v>0</v>
      </c>
      <c r="CG10" s="25">
        <f>IF(AND($C10&gt;0,S10=""),1,IF(S10&gt;$C10,1,0))</f>
        <v>0</v>
      </c>
    </row>
    <row r="11" spans="1:85" s="15" customFormat="1" ht="15" customHeight="1" x14ac:dyDescent="0.15">
      <c r="A11" s="260" t="s">
        <v>22</v>
      </c>
      <c r="B11" s="261"/>
      <c r="C11" s="16">
        <f>SUM(D11:G11)</f>
        <v>0</v>
      </c>
      <c r="D11" s="17"/>
      <c r="E11" s="17"/>
      <c r="F11" s="17"/>
      <c r="G11" s="17"/>
      <c r="H11" s="18"/>
      <c r="I11" s="18"/>
      <c r="J11" s="17"/>
      <c r="K11" s="17"/>
      <c r="L11" s="17"/>
      <c r="M11" s="27"/>
      <c r="N11" s="20"/>
      <c r="O11" s="20"/>
      <c r="P11" s="20"/>
      <c r="Q11" s="28"/>
      <c r="R11" s="20"/>
      <c r="S11" s="22"/>
      <c r="T11" s="15" t="str">
        <f t="shared" ref="T11:T22" si="1">BQ11&amp;BS11&amp;BT11&amp;BU11&amp;BW11&amp;BX11</f>
        <v/>
      </c>
      <c r="BQ11" s="23" t="str">
        <f t="shared" ref="BQ11:BQ35" si="2">IF((J11+K11+L11)&lt;&gt;C11," * La suma del N° de Primera visita + Segunda visita + Tercera o más visitas de seguimiento debe coincidir con el Total.","")</f>
        <v/>
      </c>
      <c r="BR11" s="24"/>
      <c r="BS11" s="23" t="str">
        <f t="shared" ref="BS11:BS35" si="3">IF(AND(C11&gt;0,N11="")," * No olvide digitar la variable Pueblos Originarios. Digite Cero si no tiene..",IF(N11&gt;C11," * La variable Pueblos Originarios no puede ser mayor al Total.",""))</f>
        <v/>
      </c>
      <c r="BT11" s="23" t="str">
        <f t="shared" ref="BT11:BT35" si="4">IF(AND(C11&gt;0,O11="")," * No olvide digitar la variable Migrantes. Digite Cero si no tiene.",IF(O11&gt;C11," * La variable Migrantes no puede ser mayor al Total.",""))</f>
        <v/>
      </c>
      <c r="BU11" s="23" t="str">
        <f t="shared" ref="BU11:BU35" si="5">IF(AND($C11&gt;0,P11="")," * No olvide digitar la variable Espacio Amigable/Adolescente. Digite Cero si no tiene.",IF(P11&gt;$C11," * La variable Espacio Amigable/Adolescente no puede ser mayor al Total.",""))</f>
        <v/>
      </c>
      <c r="BV11" s="24"/>
      <c r="BW11" s="23" t="str">
        <f t="shared" ref="BW11:BW35" si="6">IF(AND($C11&gt;0,R11="")," * No olvide digitar la variable Niños, Niñas, Adolescentes y Jóvenes SENAME. Digite Cero si no tiene.",IF(R11&gt;$C11," * La variable Niños, Niñas, Adolescentes y Jóvenes SENAME no puede ser mayor al Total.",""))</f>
        <v/>
      </c>
      <c r="BX11" s="23" t="str">
        <f t="shared" ref="BX11:BX35" si="7">IF(AND($C11&gt;0,S11="")," * No olvide digitar la variable Niños, niñas, Adolescentes y Jóvenes Mejor Niñez. Digite Cero si no tiene.",IF(S11&gt;$C11," * La variable Niños, niñas, Adolescentes y Jóvenes Mejor Niñez no puede ser mayor al Total.",""))</f>
        <v/>
      </c>
      <c r="BZ11" s="25">
        <f t="shared" si="0"/>
        <v>0</v>
      </c>
      <c r="CA11" s="26"/>
      <c r="CB11" s="25">
        <f t="shared" ref="CB11:CB35" si="8">IF(AND(C11&gt;0,N11=""),1,IF(N11&gt;C11,1,0))</f>
        <v>0</v>
      </c>
      <c r="CC11" s="25">
        <f t="shared" ref="CC11:CC35" si="9">IF(AND(C11&gt;0,O11=""),1,IF(O11&gt;C11,1,0))</f>
        <v>0</v>
      </c>
      <c r="CD11" s="25">
        <f t="shared" ref="CD11:CE35" si="10">IF(AND($C11&gt;0,P11=""),1,IF(P11&gt;$C11,1,0))</f>
        <v>0</v>
      </c>
      <c r="CE11" s="26"/>
      <c r="CF11" s="25">
        <f t="shared" ref="CF11:CG35" si="11">IF(AND($C11&gt;0,R11=""),1,IF(R11&gt;$C11,1,0))</f>
        <v>0</v>
      </c>
      <c r="CG11" s="25">
        <f t="shared" si="11"/>
        <v>0</v>
      </c>
    </row>
    <row r="12" spans="1:85" s="15" customFormat="1" ht="15" customHeight="1" x14ac:dyDescent="0.15">
      <c r="A12" s="260" t="s">
        <v>23</v>
      </c>
      <c r="B12" s="261"/>
      <c r="C12" s="16">
        <f t="shared" ref="C12:C30" si="12">SUM(D12:G12)</f>
        <v>0</v>
      </c>
      <c r="D12" s="17"/>
      <c r="E12" s="17"/>
      <c r="F12" s="17"/>
      <c r="G12" s="17"/>
      <c r="H12" s="18"/>
      <c r="I12" s="18"/>
      <c r="J12" s="17"/>
      <c r="K12" s="17"/>
      <c r="L12" s="17"/>
      <c r="M12" s="27"/>
      <c r="N12" s="20"/>
      <c r="O12" s="20"/>
      <c r="P12" s="20"/>
      <c r="Q12" s="28"/>
      <c r="R12" s="20"/>
      <c r="S12" s="22"/>
      <c r="T12" s="15" t="str">
        <f t="shared" si="1"/>
        <v/>
      </c>
      <c r="BQ12" s="23" t="str">
        <f t="shared" si="2"/>
        <v/>
      </c>
      <c r="BR12" s="24"/>
      <c r="BS12" s="23" t="str">
        <f t="shared" si="3"/>
        <v/>
      </c>
      <c r="BT12" s="23" t="str">
        <f t="shared" si="4"/>
        <v/>
      </c>
      <c r="BU12" s="23" t="str">
        <f t="shared" si="5"/>
        <v/>
      </c>
      <c r="BV12" s="24"/>
      <c r="BW12" s="23" t="str">
        <f t="shared" si="6"/>
        <v/>
      </c>
      <c r="BX12" s="23" t="str">
        <f t="shared" si="7"/>
        <v/>
      </c>
      <c r="BZ12" s="25">
        <f t="shared" si="0"/>
        <v>0</v>
      </c>
      <c r="CA12" s="26"/>
      <c r="CB12" s="25">
        <f t="shared" si="8"/>
        <v>0</v>
      </c>
      <c r="CC12" s="25">
        <f t="shared" si="9"/>
        <v>0</v>
      </c>
      <c r="CD12" s="25">
        <f t="shared" si="10"/>
        <v>0</v>
      </c>
      <c r="CE12" s="26"/>
      <c r="CF12" s="25">
        <f t="shared" si="11"/>
        <v>0</v>
      </c>
      <c r="CG12" s="25">
        <f t="shared" si="11"/>
        <v>0</v>
      </c>
    </row>
    <row r="13" spans="1:85" s="15" customFormat="1" ht="15" customHeight="1" x14ac:dyDescent="0.15">
      <c r="A13" s="260" t="s">
        <v>24</v>
      </c>
      <c r="B13" s="261"/>
      <c r="C13" s="16">
        <f>SUM(D13:G13)</f>
        <v>0</v>
      </c>
      <c r="D13" s="17"/>
      <c r="E13" s="17"/>
      <c r="F13" s="17"/>
      <c r="G13" s="17"/>
      <c r="H13" s="18"/>
      <c r="I13" s="18"/>
      <c r="J13" s="17"/>
      <c r="K13" s="17"/>
      <c r="L13" s="17"/>
      <c r="M13" s="27"/>
      <c r="N13" s="20"/>
      <c r="O13" s="20"/>
      <c r="P13" s="20"/>
      <c r="Q13" s="28"/>
      <c r="R13" s="20"/>
      <c r="S13" s="22"/>
      <c r="T13" s="15" t="str">
        <f t="shared" si="1"/>
        <v/>
      </c>
      <c r="BQ13" s="23" t="str">
        <f t="shared" si="2"/>
        <v/>
      </c>
      <c r="BR13" s="24"/>
      <c r="BS13" s="23" t="str">
        <f t="shared" si="3"/>
        <v/>
      </c>
      <c r="BT13" s="23" t="str">
        <f t="shared" si="4"/>
        <v/>
      </c>
      <c r="BU13" s="23" t="str">
        <f t="shared" si="5"/>
        <v/>
      </c>
      <c r="BV13" s="24"/>
      <c r="BW13" s="23" t="str">
        <f t="shared" si="6"/>
        <v/>
      </c>
      <c r="BX13" s="23" t="str">
        <f t="shared" si="7"/>
        <v/>
      </c>
      <c r="BZ13" s="25">
        <f t="shared" si="0"/>
        <v>0</v>
      </c>
      <c r="CA13" s="26"/>
      <c r="CB13" s="25">
        <f t="shared" si="8"/>
        <v>0</v>
      </c>
      <c r="CC13" s="25">
        <f t="shared" si="9"/>
        <v>0</v>
      </c>
      <c r="CD13" s="25">
        <f t="shared" si="10"/>
        <v>0</v>
      </c>
      <c r="CE13" s="26"/>
      <c r="CF13" s="25">
        <f t="shared" si="11"/>
        <v>0</v>
      </c>
      <c r="CG13" s="25">
        <f t="shared" si="11"/>
        <v>0</v>
      </c>
    </row>
    <row r="14" spans="1:85" s="15" customFormat="1" ht="15" customHeight="1" x14ac:dyDescent="0.15">
      <c r="A14" s="260" t="s">
        <v>25</v>
      </c>
      <c r="B14" s="261"/>
      <c r="C14" s="16">
        <f t="shared" si="12"/>
        <v>0</v>
      </c>
      <c r="D14" s="17"/>
      <c r="E14" s="17"/>
      <c r="F14" s="17"/>
      <c r="G14" s="17"/>
      <c r="H14" s="18"/>
      <c r="I14" s="18"/>
      <c r="J14" s="17"/>
      <c r="K14" s="17"/>
      <c r="L14" s="17"/>
      <c r="M14" s="27"/>
      <c r="N14" s="20"/>
      <c r="O14" s="20"/>
      <c r="P14" s="20"/>
      <c r="Q14" s="28"/>
      <c r="R14" s="20"/>
      <c r="S14" s="22"/>
      <c r="T14" s="15" t="str">
        <f t="shared" si="1"/>
        <v/>
      </c>
      <c r="BQ14" s="23" t="str">
        <f t="shared" si="2"/>
        <v/>
      </c>
      <c r="BR14" s="24"/>
      <c r="BS14" s="23" t="str">
        <f t="shared" si="3"/>
        <v/>
      </c>
      <c r="BT14" s="23" t="str">
        <f t="shared" si="4"/>
        <v/>
      </c>
      <c r="BU14" s="23" t="str">
        <f t="shared" si="5"/>
        <v/>
      </c>
      <c r="BV14" s="24"/>
      <c r="BW14" s="23" t="str">
        <f t="shared" si="6"/>
        <v/>
      </c>
      <c r="BX14" s="23" t="str">
        <f t="shared" si="7"/>
        <v/>
      </c>
      <c r="BZ14" s="25">
        <f t="shared" si="0"/>
        <v>0</v>
      </c>
      <c r="CA14" s="26"/>
      <c r="CB14" s="25">
        <f t="shared" si="8"/>
        <v>0</v>
      </c>
      <c r="CC14" s="25">
        <f t="shared" si="9"/>
        <v>0</v>
      </c>
      <c r="CD14" s="25">
        <f t="shared" si="10"/>
        <v>0</v>
      </c>
      <c r="CE14" s="26"/>
      <c r="CF14" s="25">
        <f t="shared" si="11"/>
        <v>0</v>
      </c>
      <c r="CG14" s="25">
        <f t="shared" si="11"/>
        <v>0</v>
      </c>
    </row>
    <row r="15" spans="1:85" s="15" customFormat="1" ht="15" customHeight="1" x14ac:dyDescent="0.15">
      <c r="A15" s="260" t="s">
        <v>26</v>
      </c>
      <c r="B15" s="261"/>
      <c r="C15" s="16">
        <f t="shared" si="12"/>
        <v>0</v>
      </c>
      <c r="D15" s="17"/>
      <c r="E15" s="17"/>
      <c r="F15" s="17"/>
      <c r="G15" s="17"/>
      <c r="H15" s="18"/>
      <c r="I15" s="18"/>
      <c r="J15" s="17"/>
      <c r="K15" s="17"/>
      <c r="L15" s="17"/>
      <c r="M15" s="27"/>
      <c r="N15" s="20"/>
      <c r="O15" s="20"/>
      <c r="P15" s="20"/>
      <c r="Q15" s="28"/>
      <c r="R15" s="20"/>
      <c r="S15" s="22"/>
      <c r="T15" s="15" t="str">
        <f t="shared" si="1"/>
        <v/>
      </c>
      <c r="BQ15" s="23" t="str">
        <f t="shared" si="2"/>
        <v/>
      </c>
      <c r="BR15" s="24"/>
      <c r="BS15" s="23" t="str">
        <f t="shared" si="3"/>
        <v/>
      </c>
      <c r="BT15" s="23" t="str">
        <f t="shared" si="4"/>
        <v/>
      </c>
      <c r="BU15" s="23" t="str">
        <f t="shared" si="5"/>
        <v/>
      </c>
      <c r="BV15" s="24"/>
      <c r="BW15" s="23" t="str">
        <f t="shared" si="6"/>
        <v/>
      </c>
      <c r="BX15" s="23" t="str">
        <f t="shared" si="7"/>
        <v/>
      </c>
      <c r="BZ15" s="25">
        <f t="shared" si="0"/>
        <v>0</v>
      </c>
      <c r="CA15" s="26"/>
      <c r="CB15" s="25">
        <f t="shared" si="8"/>
        <v>0</v>
      </c>
      <c r="CC15" s="25">
        <f t="shared" si="9"/>
        <v>0</v>
      </c>
      <c r="CD15" s="25">
        <f t="shared" si="10"/>
        <v>0</v>
      </c>
      <c r="CE15" s="26"/>
      <c r="CF15" s="25">
        <f t="shared" si="11"/>
        <v>0</v>
      </c>
      <c r="CG15" s="25">
        <f t="shared" si="11"/>
        <v>0</v>
      </c>
    </row>
    <row r="16" spans="1:85" s="15" customFormat="1" ht="15" customHeight="1" x14ac:dyDescent="0.15">
      <c r="A16" s="260" t="s">
        <v>27</v>
      </c>
      <c r="B16" s="261"/>
      <c r="C16" s="16">
        <f t="shared" si="12"/>
        <v>0</v>
      </c>
      <c r="D16" s="17"/>
      <c r="E16" s="17"/>
      <c r="F16" s="17"/>
      <c r="G16" s="17"/>
      <c r="H16" s="18"/>
      <c r="I16" s="18"/>
      <c r="J16" s="17"/>
      <c r="K16" s="17"/>
      <c r="L16" s="17"/>
      <c r="M16" s="27"/>
      <c r="N16" s="20"/>
      <c r="O16" s="20"/>
      <c r="P16" s="20"/>
      <c r="Q16" s="28"/>
      <c r="R16" s="20"/>
      <c r="S16" s="22"/>
      <c r="T16" s="15" t="str">
        <f t="shared" si="1"/>
        <v/>
      </c>
      <c r="BQ16" s="23" t="str">
        <f t="shared" si="2"/>
        <v/>
      </c>
      <c r="BR16" s="24"/>
      <c r="BS16" s="23" t="str">
        <f t="shared" si="3"/>
        <v/>
      </c>
      <c r="BT16" s="23" t="str">
        <f t="shared" si="4"/>
        <v/>
      </c>
      <c r="BU16" s="23" t="str">
        <f t="shared" si="5"/>
        <v/>
      </c>
      <c r="BV16" s="24"/>
      <c r="BW16" s="23" t="str">
        <f t="shared" si="6"/>
        <v/>
      </c>
      <c r="BX16" s="23" t="str">
        <f t="shared" si="7"/>
        <v/>
      </c>
      <c r="BZ16" s="25">
        <f t="shared" si="0"/>
        <v>0</v>
      </c>
      <c r="CA16" s="26"/>
      <c r="CB16" s="25">
        <f t="shared" si="8"/>
        <v>0</v>
      </c>
      <c r="CC16" s="25">
        <f t="shared" si="9"/>
        <v>0</v>
      </c>
      <c r="CD16" s="25">
        <f t="shared" si="10"/>
        <v>0</v>
      </c>
      <c r="CE16" s="26"/>
      <c r="CF16" s="25">
        <f t="shared" si="11"/>
        <v>0</v>
      </c>
      <c r="CG16" s="25">
        <f t="shared" si="11"/>
        <v>0</v>
      </c>
    </row>
    <row r="17" spans="1:85" s="15" customFormat="1" ht="15" customHeight="1" x14ac:dyDescent="0.15">
      <c r="A17" s="260" t="s">
        <v>28</v>
      </c>
      <c r="B17" s="261"/>
      <c r="C17" s="16">
        <f t="shared" si="12"/>
        <v>0</v>
      </c>
      <c r="D17" s="17"/>
      <c r="E17" s="17"/>
      <c r="F17" s="17"/>
      <c r="G17" s="17"/>
      <c r="H17" s="18"/>
      <c r="I17" s="18"/>
      <c r="J17" s="17"/>
      <c r="K17" s="17"/>
      <c r="L17" s="17"/>
      <c r="M17" s="27"/>
      <c r="N17" s="20"/>
      <c r="O17" s="20"/>
      <c r="P17" s="20"/>
      <c r="Q17" s="28"/>
      <c r="R17" s="20"/>
      <c r="S17" s="22"/>
      <c r="T17" s="15" t="str">
        <f t="shared" si="1"/>
        <v/>
      </c>
      <c r="BQ17" s="23" t="str">
        <f t="shared" si="2"/>
        <v/>
      </c>
      <c r="BR17" s="24"/>
      <c r="BS17" s="23" t="str">
        <f t="shared" si="3"/>
        <v/>
      </c>
      <c r="BT17" s="23" t="str">
        <f t="shared" si="4"/>
        <v/>
      </c>
      <c r="BU17" s="23" t="str">
        <f t="shared" si="5"/>
        <v/>
      </c>
      <c r="BV17" s="24"/>
      <c r="BW17" s="23" t="str">
        <f t="shared" si="6"/>
        <v/>
      </c>
      <c r="BX17" s="23" t="str">
        <f t="shared" si="7"/>
        <v/>
      </c>
      <c r="BZ17" s="25">
        <f t="shared" si="0"/>
        <v>0</v>
      </c>
      <c r="CA17" s="26"/>
      <c r="CB17" s="25">
        <f t="shared" si="8"/>
        <v>0</v>
      </c>
      <c r="CC17" s="25">
        <f t="shared" si="9"/>
        <v>0</v>
      </c>
      <c r="CD17" s="25">
        <f t="shared" si="10"/>
        <v>0</v>
      </c>
      <c r="CE17" s="26"/>
      <c r="CF17" s="25">
        <f t="shared" si="11"/>
        <v>0</v>
      </c>
      <c r="CG17" s="25">
        <f t="shared" si="11"/>
        <v>0</v>
      </c>
    </row>
    <row r="18" spans="1:85" s="15" customFormat="1" ht="15" customHeight="1" x14ac:dyDescent="0.15">
      <c r="A18" s="260" t="s">
        <v>29</v>
      </c>
      <c r="B18" s="261"/>
      <c r="C18" s="16">
        <f t="shared" si="12"/>
        <v>0</v>
      </c>
      <c r="D18" s="17"/>
      <c r="E18" s="17"/>
      <c r="F18" s="17"/>
      <c r="G18" s="17"/>
      <c r="H18" s="18"/>
      <c r="I18" s="18"/>
      <c r="J18" s="17"/>
      <c r="K18" s="17"/>
      <c r="L18" s="17"/>
      <c r="M18" s="29"/>
      <c r="N18" s="20"/>
      <c r="O18" s="20"/>
      <c r="P18" s="20"/>
      <c r="Q18" s="28"/>
      <c r="R18" s="20"/>
      <c r="S18" s="22"/>
      <c r="T18" s="15" t="str">
        <f>BQ18&amp;BR18&amp;BS18&amp;BT18&amp;BU18&amp;BW18&amp;BX18</f>
        <v/>
      </c>
      <c r="BQ18" s="23" t="str">
        <f t="shared" si="2"/>
        <v/>
      </c>
      <c r="BR18" s="23" t="str">
        <f>IF(AND(C18&gt;0,M18="")," * No olvide digitar la variable Programa de Acompañamiento Psicosocial en APS. Si no tiene digite Cero.",IF(M18&gt;C18," * La variable Programa de Acompañamiento Psicosocial en APS no puede ser mayor al Total.",""))</f>
        <v/>
      </c>
      <c r="BS18" s="23" t="str">
        <f t="shared" si="3"/>
        <v/>
      </c>
      <c r="BT18" s="23" t="str">
        <f t="shared" si="4"/>
        <v/>
      </c>
      <c r="BU18" s="23" t="str">
        <f t="shared" si="5"/>
        <v/>
      </c>
      <c r="BV18" s="24"/>
      <c r="BW18" s="23" t="str">
        <f t="shared" si="6"/>
        <v/>
      </c>
      <c r="BX18" s="23" t="str">
        <f t="shared" si="7"/>
        <v/>
      </c>
      <c r="BZ18" s="25">
        <f t="shared" si="0"/>
        <v>0</v>
      </c>
      <c r="CA18" s="25">
        <f>IF(AND(C18&gt;0,M18=""),1,IF(M18&gt;C18,1,0))</f>
        <v>0</v>
      </c>
      <c r="CB18" s="25">
        <f t="shared" si="8"/>
        <v>0</v>
      </c>
      <c r="CC18" s="25">
        <f t="shared" si="9"/>
        <v>0</v>
      </c>
      <c r="CD18" s="25">
        <f t="shared" si="10"/>
        <v>0</v>
      </c>
      <c r="CE18" s="26"/>
      <c r="CF18" s="25">
        <f t="shared" si="11"/>
        <v>0</v>
      </c>
      <c r="CG18" s="25">
        <f t="shared" si="11"/>
        <v>0</v>
      </c>
    </row>
    <row r="19" spans="1:85" s="15" customFormat="1" ht="15" customHeight="1" x14ac:dyDescent="0.15">
      <c r="A19" s="260" t="s">
        <v>30</v>
      </c>
      <c r="B19" s="261"/>
      <c r="C19" s="16">
        <f t="shared" si="12"/>
        <v>0</v>
      </c>
      <c r="D19" s="17"/>
      <c r="E19" s="17"/>
      <c r="F19" s="17"/>
      <c r="G19" s="17"/>
      <c r="H19" s="18"/>
      <c r="I19" s="18"/>
      <c r="J19" s="17"/>
      <c r="K19" s="17"/>
      <c r="L19" s="17"/>
      <c r="M19" s="29"/>
      <c r="N19" s="20"/>
      <c r="O19" s="20"/>
      <c r="P19" s="20"/>
      <c r="Q19" s="28"/>
      <c r="R19" s="20"/>
      <c r="S19" s="22"/>
      <c r="T19" s="15" t="str">
        <f t="shared" ref="T19:T20" si="13">BQ19&amp;BR19&amp;BS19&amp;BT19&amp;BU19&amp;BW19&amp;BX19</f>
        <v/>
      </c>
      <c r="BQ19" s="23" t="str">
        <f t="shared" si="2"/>
        <v/>
      </c>
      <c r="BR19" s="23" t="str">
        <f>IF(AND(C19&gt;0,M19="")," * No olvide digitar la variable Programa de Acompañamiento Psicosocial en APS. Si no tiene digite Cero.",IF(M19&gt;C19," * La variable Programa de Acompañamiento Psicosocial en APS no puede ser mayor al Total.",""))</f>
        <v/>
      </c>
      <c r="BS19" s="23" t="str">
        <f t="shared" si="3"/>
        <v/>
      </c>
      <c r="BT19" s="23" t="str">
        <f t="shared" si="4"/>
        <v/>
      </c>
      <c r="BU19" s="23" t="str">
        <f t="shared" si="5"/>
        <v/>
      </c>
      <c r="BV19" s="24"/>
      <c r="BW19" s="23" t="str">
        <f t="shared" si="6"/>
        <v/>
      </c>
      <c r="BX19" s="23" t="str">
        <f t="shared" si="7"/>
        <v/>
      </c>
      <c r="BZ19" s="25">
        <f t="shared" si="0"/>
        <v>0</v>
      </c>
      <c r="CA19" s="25">
        <f>IF(AND(C19&gt;0,M19=""),1,IF(M19&gt;C19,1,0))</f>
        <v>0</v>
      </c>
      <c r="CB19" s="25">
        <f t="shared" si="8"/>
        <v>0</v>
      </c>
      <c r="CC19" s="25">
        <f t="shared" si="9"/>
        <v>0</v>
      </c>
      <c r="CD19" s="25">
        <f t="shared" si="10"/>
        <v>0</v>
      </c>
      <c r="CE19" s="26"/>
      <c r="CF19" s="25">
        <f t="shared" si="11"/>
        <v>0</v>
      </c>
      <c r="CG19" s="25">
        <f t="shared" si="11"/>
        <v>0</v>
      </c>
    </row>
    <row r="20" spans="1:85" s="15" customFormat="1" ht="15" customHeight="1" x14ac:dyDescent="0.15">
      <c r="A20" s="260" t="s">
        <v>31</v>
      </c>
      <c r="B20" s="261"/>
      <c r="C20" s="16">
        <f t="shared" si="12"/>
        <v>0</v>
      </c>
      <c r="D20" s="17"/>
      <c r="E20" s="17"/>
      <c r="F20" s="17"/>
      <c r="G20" s="17"/>
      <c r="H20" s="18"/>
      <c r="I20" s="18"/>
      <c r="J20" s="17"/>
      <c r="K20" s="17"/>
      <c r="L20" s="17"/>
      <c r="M20" s="29"/>
      <c r="N20" s="20"/>
      <c r="O20" s="20"/>
      <c r="P20" s="20"/>
      <c r="Q20" s="28"/>
      <c r="R20" s="20"/>
      <c r="S20" s="22"/>
      <c r="T20" s="15" t="str">
        <f t="shared" si="13"/>
        <v/>
      </c>
      <c r="BQ20" s="23" t="str">
        <f t="shared" si="2"/>
        <v/>
      </c>
      <c r="BR20" s="23" t="str">
        <f>IF(AND(C20&gt;0,M20="")," * No olvide digitar la variable Programa de Acompañamiento Psicosocial en APS. Si no tiene digite Cero.",IF(M20&gt;C20," * La variable Programa de Acompañamiento Psicosocial en APS no puede ser mayor al Total.",""))</f>
        <v/>
      </c>
      <c r="BS20" s="23" t="str">
        <f t="shared" si="3"/>
        <v/>
      </c>
      <c r="BT20" s="23" t="str">
        <f t="shared" si="4"/>
        <v/>
      </c>
      <c r="BU20" s="23" t="str">
        <f t="shared" si="5"/>
        <v/>
      </c>
      <c r="BV20" s="24"/>
      <c r="BW20" s="23" t="str">
        <f t="shared" si="6"/>
        <v/>
      </c>
      <c r="BX20" s="23" t="str">
        <f t="shared" si="7"/>
        <v/>
      </c>
      <c r="BZ20" s="25">
        <f t="shared" si="0"/>
        <v>0</v>
      </c>
      <c r="CA20" s="25">
        <f>IF(AND(C20&gt;0,M20=""),1,IF(M20&gt;C20,1,0))</f>
        <v>0</v>
      </c>
      <c r="CB20" s="25">
        <f t="shared" si="8"/>
        <v>0</v>
      </c>
      <c r="CC20" s="25">
        <f t="shared" si="9"/>
        <v>0</v>
      </c>
      <c r="CD20" s="25">
        <f t="shared" si="10"/>
        <v>0</v>
      </c>
      <c r="CE20" s="26"/>
      <c r="CF20" s="25">
        <f t="shared" si="11"/>
        <v>0</v>
      </c>
      <c r="CG20" s="25">
        <f t="shared" si="11"/>
        <v>0</v>
      </c>
    </row>
    <row r="21" spans="1:85" s="15" customFormat="1" ht="15" customHeight="1" x14ac:dyDescent="0.15">
      <c r="A21" s="260" t="s">
        <v>32</v>
      </c>
      <c r="B21" s="261"/>
      <c r="C21" s="16">
        <f t="shared" si="12"/>
        <v>0</v>
      </c>
      <c r="D21" s="17"/>
      <c r="E21" s="17"/>
      <c r="F21" s="17"/>
      <c r="G21" s="17"/>
      <c r="H21" s="18"/>
      <c r="I21" s="18"/>
      <c r="J21" s="17"/>
      <c r="K21" s="17"/>
      <c r="L21" s="17"/>
      <c r="M21" s="27"/>
      <c r="N21" s="20"/>
      <c r="O21" s="20"/>
      <c r="P21" s="20"/>
      <c r="Q21" s="28"/>
      <c r="R21" s="20"/>
      <c r="S21" s="22"/>
      <c r="T21" s="15" t="str">
        <f t="shared" si="1"/>
        <v/>
      </c>
      <c r="BQ21" s="23" t="str">
        <f t="shared" si="2"/>
        <v/>
      </c>
      <c r="BR21" s="24"/>
      <c r="BS21" s="23" t="str">
        <f t="shared" si="3"/>
        <v/>
      </c>
      <c r="BT21" s="23" t="str">
        <f t="shared" si="4"/>
        <v/>
      </c>
      <c r="BU21" s="23" t="str">
        <f t="shared" si="5"/>
        <v/>
      </c>
      <c r="BV21" s="24"/>
      <c r="BW21" s="23" t="str">
        <f t="shared" si="6"/>
        <v/>
      </c>
      <c r="BX21" s="23" t="str">
        <f t="shared" si="7"/>
        <v/>
      </c>
      <c r="BZ21" s="25">
        <f t="shared" si="0"/>
        <v>0</v>
      </c>
      <c r="CA21" s="26"/>
      <c r="CB21" s="25">
        <f t="shared" si="8"/>
        <v>0</v>
      </c>
      <c r="CC21" s="25">
        <f t="shared" si="9"/>
        <v>0</v>
      </c>
      <c r="CD21" s="25">
        <f t="shared" si="10"/>
        <v>0</v>
      </c>
      <c r="CE21" s="26"/>
      <c r="CF21" s="25">
        <f t="shared" si="11"/>
        <v>0</v>
      </c>
      <c r="CG21" s="25">
        <f t="shared" si="11"/>
        <v>0</v>
      </c>
    </row>
    <row r="22" spans="1:85" s="15" customFormat="1" ht="15" customHeight="1" x14ac:dyDescent="0.15">
      <c r="A22" s="260" t="s">
        <v>33</v>
      </c>
      <c r="B22" s="261"/>
      <c r="C22" s="16">
        <f t="shared" si="12"/>
        <v>0</v>
      </c>
      <c r="D22" s="17"/>
      <c r="E22" s="17"/>
      <c r="F22" s="17"/>
      <c r="G22" s="17"/>
      <c r="H22" s="18"/>
      <c r="I22" s="18"/>
      <c r="J22" s="17"/>
      <c r="K22" s="17"/>
      <c r="L22" s="17"/>
      <c r="M22" s="27"/>
      <c r="N22" s="20"/>
      <c r="O22" s="20"/>
      <c r="P22" s="20"/>
      <c r="Q22" s="28"/>
      <c r="R22" s="20"/>
      <c r="S22" s="22"/>
      <c r="T22" s="15" t="str">
        <f t="shared" si="1"/>
        <v/>
      </c>
      <c r="BQ22" s="23" t="str">
        <f t="shared" si="2"/>
        <v/>
      </c>
      <c r="BR22" s="24"/>
      <c r="BS22" s="23" t="str">
        <f t="shared" si="3"/>
        <v/>
      </c>
      <c r="BT22" s="23" t="str">
        <f t="shared" si="4"/>
        <v/>
      </c>
      <c r="BU22" s="23" t="str">
        <f t="shared" si="5"/>
        <v/>
      </c>
      <c r="BV22" s="24"/>
      <c r="BW22" s="23" t="str">
        <f t="shared" si="6"/>
        <v/>
      </c>
      <c r="BX22" s="23" t="str">
        <f t="shared" si="7"/>
        <v/>
      </c>
      <c r="BZ22" s="25">
        <f t="shared" si="0"/>
        <v>0</v>
      </c>
      <c r="CA22" s="26"/>
      <c r="CB22" s="25">
        <f t="shared" si="8"/>
        <v>0</v>
      </c>
      <c r="CC22" s="25">
        <f t="shared" si="9"/>
        <v>0</v>
      </c>
      <c r="CD22" s="25">
        <f t="shared" si="10"/>
        <v>0</v>
      </c>
      <c r="CE22" s="26"/>
      <c r="CF22" s="25">
        <f t="shared" si="11"/>
        <v>0</v>
      </c>
      <c r="CG22" s="25">
        <f t="shared" si="11"/>
        <v>0</v>
      </c>
    </row>
    <row r="23" spans="1:85" s="15" customFormat="1" ht="15" customHeight="1" x14ac:dyDescent="0.15">
      <c r="A23" s="260" t="s">
        <v>34</v>
      </c>
      <c r="B23" s="261"/>
      <c r="C23" s="16">
        <f>SUM(D23:G23)</f>
        <v>0</v>
      </c>
      <c r="D23" s="17"/>
      <c r="E23" s="17"/>
      <c r="F23" s="17"/>
      <c r="G23" s="17"/>
      <c r="H23" s="18"/>
      <c r="I23" s="18"/>
      <c r="J23" s="17"/>
      <c r="K23" s="17"/>
      <c r="L23" s="17"/>
      <c r="M23" s="29"/>
      <c r="N23" s="20"/>
      <c r="O23" s="20"/>
      <c r="P23" s="20"/>
      <c r="Q23" s="20"/>
      <c r="R23" s="20"/>
      <c r="S23" s="22"/>
      <c r="T23" s="15" t="str">
        <f>BQ23&amp;BR23&amp;BS23&amp;BT23&amp;BU23&amp;BV23&amp;BW23&amp;BX23</f>
        <v/>
      </c>
      <c r="BQ23" s="23" t="str">
        <f t="shared" si="2"/>
        <v/>
      </c>
      <c r="BR23" s="23" t="str">
        <f>IF(AND(C23&gt;0,M23="")," * No olvide digitar la variable Programa de Acompañamiento Psicosocial en APS. Si no tiene digite Cero.",IF(M23&gt;C23," * La variable Programa de Acompañamiento Psicosocial en APS no puede ser mayor al Total.",""))</f>
        <v/>
      </c>
      <c r="BS23" s="23" t="str">
        <f t="shared" si="3"/>
        <v/>
      </c>
      <c r="BT23" s="23" t="str">
        <f t="shared" si="4"/>
        <v/>
      </c>
      <c r="BU23" s="23" t="str">
        <f t="shared" si="5"/>
        <v/>
      </c>
      <c r="BV23" s="23" t="str">
        <f>IF(AND($C23&gt;0,Q23="")," * No olvide digitar la variable Gestante con 3 o más riesgos. Digite Cero si no tiene.",IF(Q23&gt;$C23," * La variable Gestante con 3 o más riesgos no puede ser mayor al Total.",""))</f>
        <v/>
      </c>
      <c r="BW23" s="23" t="str">
        <f t="shared" si="6"/>
        <v/>
      </c>
      <c r="BX23" s="23" t="str">
        <f t="shared" si="7"/>
        <v/>
      </c>
      <c r="BZ23" s="25">
        <f t="shared" si="0"/>
        <v>0</v>
      </c>
      <c r="CA23" s="25">
        <f>IF(AND(C23&gt;0,M23=""),1,IF(M23&gt;C23,1,0))</f>
        <v>0</v>
      </c>
      <c r="CB23" s="25">
        <f t="shared" si="8"/>
        <v>0</v>
      </c>
      <c r="CC23" s="25">
        <f t="shared" si="9"/>
        <v>0</v>
      </c>
      <c r="CD23" s="25">
        <f t="shared" si="10"/>
        <v>0</v>
      </c>
      <c r="CE23" s="25">
        <f>IF(AND($C23&gt;0,Q23=""),1,IF(Q23&gt;$C23,1,0))</f>
        <v>0</v>
      </c>
      <c r="CF23" s="25">
        <f t="shared" si="11"/>
        <v>0</v>
      </c>
      <c r="CG23" s="25">
        <f t="shared" si="11"/>
        <v>0</v>
      </c>
    </row>
    <row r="24" spans="1:85" s="15" customFormat="1" ht="15" customHeight="1" x14ac:dyDescent="0.15">
      <c r="A24" s="260" t="s">
        <v>35</v>
      </c>
      <c r="B24" s="261"/>
      <c r="C24" s="16">
        <f t="shared" si="12"/>
        <v>0</v>
      </c>
      <c r="D24" s="17"/>
      <c r="E24" s="17"/>
      <c r="F24" s="17"/>
      <c r="G24" s="17"/>
      <c r="H24" s="18"/>
      <c r="I24" s="18"/>
      <c r="J24" s="17"/>
      <c r="K24" s="17"/>
      <c r="L24" s="17"/>
      <c r="M24" s="29"/>
      <c r="N24" s="20"/>
      <c r="O24" s="20"/>
      <c r="P24" s="20"/>
      <c r="Q24" s="20"/>
      <c r="R24" s="20"/>
      <c r="S24" s="22"/>
      <c r="T24" s="15" t="str">
        <f t="shared" ref="T24:T25" si="14">BQ24&amp;BR24&amp;BS24&amp;BT24&amp;BU24&amp;BV24&amp;BW24&amp;BX24</f>
        <v/>
      </c>
      <c r="BQ24" s="23" t="str">
        <f t="shared" si="2"/>
        <v/>
      </c>
      <c r="BR24" s="23" t="str">
        <f>IF(AND(C24&gt;0,M24="")," * No olvide digitar la variable Programa de Acompañamiento Psicosocial en APS. Si no tiene digite Cero.",IF(M24&gt;C24," * La variable Programa de Acompañamiento Psicosocial en APS no puede ser mayor al Total.",""))</f>
        <v/>
      </c>
      <c r="BS24" s="23" t="str">
        <f t="shared" si="3"/>
        <v/>
      </c>
      <c r="BT24" s="23" t="str">
        <f t="shared" si="4"/>
        <v/>
      </c>
      <c r="BU24" s="23" t="str">
        <f t="shared" si="5"/>
        <v/>
      </c>
      <c r="BV24" s="23" t="str">
        <f t="shared" ref="BV24:BV25" si="15">IF(AND($C24&gt;0,Q24="")," * No olvide digitar la variable Gestante con 3 o más riesgos. Digite Cero si no tiene.",IF(Q24&gt;$C24," * La variable Gestante con 3 o más riesgos no puede ser mayor al Total.",""))</f>
        <v/>
      </c>
      <c r="BW24" s="23" t="str">
        <f t="shared" si="6"/>
        <v/>
      </c>
      <c r="BX24" s="23" t="str">
        <f t="shared" si="7"/>
        <v/>
      </c>
      <c r="BZ24" s="25">
        <f t="shared" si="0"/>
        <v>0</v>
      </c>
      <c r="CA24" s="25">
        <f>IF(AND(C24&gt;0,M24=""),1,IF(M24&gt;C24,1,0))</f>
        <v>0</v>
      </c>
      <c r="CB24" s="25">
        <f t="shared" si="8"/>
        <v>0</v>
      </c>
      <c r="CC24" s="25">
        <f t="shared" si="9"/>
        <v>0</v>
      </c>
      <c r="CD24" s="25">
        <f t="shared" si="10"/>
        <v>0</v>
      </c>
      <c r="CE24" s="25">
        <f t="shared" si="10"/>
        <v>0</v>
      </c>
      <c r="CF24" s="25">
        <f t="shared" si="11"/>
        <v>0</v>
      </c>
      <c r="CG24" s="25">
        <f t="shared" si="11"/>
        <v>0</v>
      </c>
    </row>
    <row r="25" spans="1:85" s="15" customFormat="1" ht="15" customHeight="1" x14ac:dyDescent="0.15">
      <c r="A25" s="260" t="s">
        <v>36</v>
      </c>
      <c r="B25" s="261"/>
      <c r="C25" s="16">
        <f>SUM(D25:G25)</f>
        <v>0</v>
      </c>
      <c r="D25" s="17"/>
      <c r="E25" s="17"/>
      <c r="F25" s="17"/>
      <c r="G25" s="17"/>
      <c r="H25" s="18"/>
      <c r="I25" s="18"/>
      <c r="J25" s="17"/>
      <c r="K25" s="17"/>
      <c r="L25" s="17"/>
      <c r="M25" s="29"/>
      <c r="N25" s="20"/>
      <c r="O25" s="20"/>
      <c r="P25" s="20"/>
      <c r="Q25" s="20"/>
      <c r="R25" s="20"/>
      <c r="S25" s="22"/>
      <c r="T25" s="15" t="str">
        <f t="shared" si="14"/>
        <v/>
      </c>
      <c r="BQ25" s="23" t="str">
        <f t="shared" si="2"/>
        <v/>
      </c>
      <c r="BR25" s="23" t="str">
        <f>IF(AND(C25&gt;0,M25="")," * No olvide digitar la variable Programa de Acompañamiento Psicosocial en APS. Si no tiene digite Cero.",IF(M25&gt;C25," * La variable Programa de Acompañamiento Psicosocial en APS no puede ser mayor al Total.",""))</f>
        <v/>
      </c>
      <c r="BS25" s="23" t="str">
        <f t="shared" si="3"/>
        <v/>
      </c>
      <c r="BT25" s="23" t="str">
        <f t="shared" si="4"/>
        <v/>
      </c>
      <c r="BU25" s="23" t="str">
        <f t="shared" si="5"/>
        <v/>
      </c>
      <c r="BV25" s="23" t="str">
        <f t="shared" si="15"/>
        <v/>
      </c>
      <c r="BW25" s="23" t="str">
        <f t="shared" si="6"/>
        <v/>
      </c>
      <c r="BX25" s="23" t="str">
        <f t="shared" si="7"/>
        <v/>
      </c>
      <c r="BZ25" s="25">
        <f t="shared" si="0"/>
        <v>0</v>
      </c>
      <c r="CA25" s="25">
        <f>IF(AND(C25&gt;0,M25=""),1,IF(M25&gt;C25,1,0))</f>
        <v>0</v>
      </c>
      <c r="CB25" s="25">
        <f t="shared" si="8"/>
        <v>0</v>
      </c>
      <c r="CC25" s="25">
        <f t="shared" si="9"/>
        <v>0</v>
      </c>
      <c r="CD25" s="25">
        <f t="shared" si="10"/>
        <v>0</v>
      </c>
      <c r="CE25" s="25">
        <f t="shared" si="10"/>
        <v>0</v>
      </c>
      <c r="CF25" s="25">
        <f t="shared" si="11"/>
        <v>0</v>
      </c>
      <c r="CG25" s="25">
        <f t="shared" si="11"/>
        <v>0</v>
      </c>
    </row>
    <row r="26" spans="1:85" s="15" customFormat="1" ht="15" customHeight="1" x14ac:dyDescent="0.15">
      <c r="A26" s="260" t="s">
        <v>37</v>
      </c>
      <c r="B26" s="261"/>
      <c r="C26" s="16">
        <f t="shared" si="12"/>
        <v>0</v>
      </c>
      <c r="D26" s="17"/>
      <c r="E26" s="17"/>
      <c r="F26" s="17"/>
      <c r="G26" s="17"/>
      <c r="H26" s="18"/>
      <c r="I26" s="18"/>
      <c r="J26" s="17"/>
      <c r="K26" s="17"/>
      <c r="L26" s="17"/>
      <c r="M26" s="27"/>
      <c r="N26" s="20"/>
      <c r="O26" s="20"/>
      <c r="P26" s="20"/>
      <c r="Q26" s="30"/>
      <c r="R26" s="20"/>
      <c r="S26" s="22"/>
      <c r="T26" s="15" t="str">
        <f t="shared" ref="T26:T27" si="16">BQ26&amp;BS26&amp;BT26&amp;BU26&amp;BW26&amp;BX26</f>
        <v/>
      </c>
      <c r="BQ26" s="23" t="str">
        <f>IF((J26+K26+L26)&lt;&gt;C26," * La suma del N° de Primera visita + Segunda visita + Tercera o más visitas de seguimiento debe coincidir con el Total.","")</f>
        <v/>
      </c>
      <c r="BR26" s="24"/>
      <c r="BS26" s="23" t="str">
        <f t="shared" si="3"/>
        <v/>
      </c>
      <c r="BT26" s="23" t="str">
        <f t="shared" si="4"/>
        <v/>
      </c>
      <c r="BU26" s="23" t="str">
        <f t="shared" si="5"/>
        <v/>
      </c>
      <c r="BV26" s="24"/>
      <c r="BW26" s="23" t="str">
        <f t="shared" si="6"/>
        <v/>
      </c>
      <c r="BX26" s="23" t="str">
        <f t="shared" si="7"/>
        <v/>
      </c>
      <c r="BZ26" s="25">
        <f t="shared" si="0"/>
        <v>0</v>
      </c>
      <c r="CA26" s="26"/>
      <c r="CB26" s="25">
        <f t="shared" si="8"/>
        <v>0</v>
      </c>
      <c r="CC26" s="25">
        <f t="shared" si="9"/>
        <v>0</v>
      </c>
      <c r="CD26" s="25">
        <f t="shared" si="10"/>
        <v>0</v>
      </c>
      <c r="CE26" s="26"/>
      <c r="CF26" s="25">
        <f t="shared" si="11"/>
        <v>0</v>
      </c>
      <c r="CG26" s="25">
        <f t="shared" si="11"/>
        <v>0</v>
      </c>
    </row>
    <row r="27" spans="1:85" s="15" customFormat="1" ht="15" customHeight="1" x14ac:dyDescent="0.15">
      <c r="A27" s="260" t="s">
        <v>38</v>
      </c>
      <c r="B27" s="261"/>
      <c r="C27" s="16">
        <f t="shared" si="12"/>
        <v>0</v>
      </c>
      <c r="D27" s="17"/>
      <c r="E27" s="17"/>
      <c r="F27" s="17"/>
      <c r="G27" s="17"/>
      <c r="H27" s="18"/>
      <c r="I27" s="18"/>
      <c r="J27" s="17"/>
      <c r="K27" s="17"/>
      <c r="L27" s="17"/>
      <c r="M27" s="27"/>
      <c r="N27" s="20"/>
      <c r="O27" s="20"/>
      <c r="P27" s="20"/>
      <c r="Q27" s="30"/>
      <c r="R27" s="20"/>
      <c r="S27" s="22"/>
      <c r="T27" s="15" t="str">
        <f t="shared" si="16"/>
        <v/>
      </c>
      <c r="BQ27" s="23" t="str">
        <f t="shared" si="2"/>
        <v/>
      </c>
      <c r="BR27" s="24"/>
      <c r="BS27" s="23" t="str">
        <f t="shared" si="3"/>
        <v/>
      </c>
      <c r="BT27" s="23" t="str">
        <f t="shared" si="4"/>
        <v/>
      </c>
      <c r="BU27" s="23" t="str">
        <f t="shared" si="5"/>
        <v/>
      </c>
      <c r="BV27" s="24"/>
      <c r="BW27" s="23" t="str">
        <f t="shared" si="6"/>
        <v/>
      </c>
      <c r="BX27" s="23" t="str">
        <f t="shared" si="7"/>
        <v/>
      </c>
      <c r="BZ27" s="25">
        <f t="shared" si="0"/>
        <v>0</v>
      </c>
      <c r="CA27" s="26"/>
      <c r="CB27" s="25">
        <f t="shared" si="8"/>
        <v>0</v>
      </c>
      <c r="CC27" s="25">
        <f t="shared" si="9"/>
        <v>0</v>
      </c>
      <c r="CD27" s="25">
        <f t="shared" si="10"/>
        <v>0</v>
      </c>
      <c r="CE27" s="26"/>
      <c r="CF27" s="25">
        <f t="shared" si="11"/>
        <v>0</v>
      </c>
      <c r="CG27" s="25">
        <f t="shared" si="11"/>
        <v>0</v>
      </c>
    </row>
    <row r="28" spans="1:85" s="15" customFormat="1" ht="15" customHeight="1" x14ac:dyDescent="0.15">
      <c r="A28" s="260" t="s">
        <v>39</v>
      </c>
      <c r="B28" s="261"/>
      <c r="C28" s="16">
        <f t="shared" si="12"/>
        <v>0</v>
      </c>
      <c r="D28" s="17"/>
      <c r="E28" s="17"/>
      <c r="F28" s="17"/>
      <c r="G28" s="17"/>
      <c r="H28" s="18"/>
      <c r="I28" s="18"/>
      <c r="J28" s="17"/>
      <c r="K28" s="17"/>
      <c r="L28" s="17"/>
      <c r="M28" s="27"/>
      <c r="N28" s="20"/>
      <c r="O28" s="20"/>
      <c r="P28" s="20"/>
      <c r="Q28" s="30"/>
      <c r="R28" s="20"/>
      <c r="S28" s="22"/>
      <c r="T28" s="15" t="str">
        <f>BQ28&amp;BS28&amp;BT28&amp;BU28&amp;BW28&amp;BX28</f>
        <v/>
      </c>
      <c r="BQ28" s="23" t="str">
        <f t="shared" si="2"/>
        <v/>
      </c>
      <c r="BR28" s="24"/>
      <c r="BS28" s="23" t="str">
        <f t="shared" si="3"/>
        <v/>
      </c>
      <c r="BT28" s="23" t="str">
        <f t="shared" si="4"/>
        <v/>
      </c>
      <c r="BU28" s="23" t="str">
        <f t="shared" si="5"/>
        <v/>
      </c>
      <c r="BV28" s="24"/>
      <c r="BW28" s="23" t="str">
        <f t="shared" si="6"/>
        <v/>
      </c>
      <c r="BX28" s="23" t="str">
        <f t="shared" si="7"/>
        <v/>
      </c>
      <c r="BZ28" s="25">
        <f t="shared" si="0"/>
        <v>0</v>
      </c>
      <c r="CA28" s="26"/>
      <c r="CB28" s="25">
        <f t="shared" si="8"/>
        <v>0</v>
      </c>
      <c r="CC28" s="25">
        <f t="shared" si="9"/>
        <v>0</v>
      </c>
      <c r="CD28" s="25">
        <f t="shared" si="10"/>
        <v>0</v>
      </c>
      <c r="CE28" s="26"/>
      <c r="CF28" s="25">
        <f t="shared" si="11"/>
        <v>0</v>
      </c>
      <c r="CG28" s="25">
        <f t="shared" si="11"/>
        <v>0</v>
      </c>
    </row>
    <row r="29" spans="1:85" s="15" customFormat="1" ht="15" customHeight="1" x14ac:dyDescent="0.15">
      <c r="A29" s="260" t="s">
        <v>40</v>
      </c>
      <c r="B29" s="261"/>
      <c r="C29" s="16">
        <f t="shared" si="12"/>
        <v>0</v>
      </c>
      <c r="D29" s="17"/>
      <c r="E29" s="17"/>
      <c r="F29" s="17"/>
      <c r="G29" s="17"/>
      <c r="H29" s="18"/>
      <c r="I29" s="18"/>
      <c r="J29" s="17"/>
      <c r="K29" s="17"/>
      <c r="L29" s="17"/>
      <c r="M29" s="29"/>
      <c r="N29" s="20"/>
      <c r="O29" s="20"/>
      <c r="P29" s="20"/>
      <c r="Q29" s="30"/>
      <c r="R29" s="20"/>
      <c r="S29" s="22"/>
      <c r="T29" s="15" t="str">
        <f>BQ29&amp;BR29&amp;BS29&amp;BT29&amp;BU29&amp;BW29&amp;BX29</f>
        <v/>
      </c>
      <c r="BQ29" s="23" t="str">
        <f t="shared" si="2"/>
        <v/>
      </c>
      <c r="BR29" s="23" t="str">
        <f t="shared" ref="BR29:BR35" si="17">IF(AND(C29&gt;0,M29="")," * No olvide digitar la variable Programa de Acompañamiento Psicosocial en APS. Si no tiene digite Cero.",IF(M29&gt;C29," * La variable Programa de Acompañamiento Psicosocial en APS no puede ser mayor al Total.",""))</f>
        <v/>
      </c>
      <c r="BS29" s="23" t="str">
        <f t="shared" si="3"/>
        <v/>
      </c>
      <c r="BT29" s="23" t="str">
        <f t="shared" si="4"/>
        <v/>
      </c>
      <c r="BU29" s="23" t="str">
        <f t="shared" si="5"/>
        <v/>
      </c>
      <c r="BV29" s="24"/>
      <c r="BW29" s="23" t="str">
        <f t="shared" si="6"/>
        <v/>
      </c>
      <c r="BX29" s="23" t="str">
        <f t="shared" si="7"/>
        <v/>
      </c>
      <c r="BZ29" s="25">
        <f t="shared" si="0"/>
        <v>0</v>
      </c>
      <c r="CA29" s="25">
        <f t="shared" ref="CA29:CA35" si="18">IF(AND(C29&gt;0,M29=""),1,IF(M29&gt;C29,1,0))</f>
        <v>0</v>
      </c>
      <c r="CB29" s="25">
        <f t="shared" si="8"/>
        <v>0</v>
      </c>
      <c r="CC29" s="25">
        <f t="shared" si="9"/>
        <v>0</v>
      </c>
      <c r="CD29" s="25">
        <f t="shared" si="10"/>
        <v>0</v>
      </c>
      <c r="CE29" s="26"/>
      <c r="CF29" s="25">
        <f t="shared" si="11"/>
        <v>0</v>
      </c>
      <c r="CG29" s="25">
        <f t="shared" si="11"/>
        <v>0</v>
      </c>
    </row>
    <row r="30" spans="1:85" s="15" customFormat="1" ht="15" customHeight="1" x14ac:dyDescent="0.15">
      <c r="A30" s="260" t="s">
        <v>41</v>
      </c>
      <c r="B30" s="261"/>
      <c r="C30" s="16">
        <f t="shared" si="12"/>
        <v>0</v>
      </c>
      <c r="D30" s="17"/>
      <c r="E30" s="17"/>
      <c r="F30" s="17"/>
      <c r="G30" s="17"/>
      <c r="H30" s="18"/>
      <c r="I30" s="18"/>
      <c r="J30" s="17"/>
      <c r="K30" s="17"/>
      <c r="L30" s="17"/>
      <c r="M30" s="29"/>
      <c r="N30" s="20"/>
      <c r="O30" s="20"/>
      <c r="P30" s="20"/>
      <c r="Q30" s="30"/>
      <c r="R30" s="20"/>
      <c r="S30" s="22"/>
      <c r="T30" s="15" t="str">
        <f t="shared" ref="T30:T35" si="19">BQ30&amp;BR30&amp;BS30&amp;BT30&amp;BU30&amp;BW30&amp;BX30</f>
        <v/>
      </c>
      <c r="BQ30" s="23" t="str">
        <f t="shared" si="2"/>
        <v/>
      </c>
      <c r="BR30" s="23" t="str">
        <f t="shared" si="17"/>
        <v/>
      </c>
      <c r="BS30" s="23" t="str">
        <f t="shared" si="3"/>
        <v/>
      </c>
      <c r="BT30" s="23" t="str">
        <f t="shared" si="4"/>
        <v/>
      </c>
      <c r="BU30" s="23" t="str">
        <f t="shared" si="5"/>
        <v/>
      </c>
      <c r="BV30" s="24"/>
      <c r="BW30" s="23" t="str">
        <f t="shared" si="6"/>
        <v/>
      </c>
      <c r="BX30" s="23" t="str">
        <f t="shared" si="7"/>
        <v/>
      </c>
      <c r="BZ30" s="25">
        <f t="shared" si="0"/>
        <v>0</v>
      </c>
      <c r="CA30" s="25">
        <f t="shared" si="18"/>
        <v>0</v>
      </c>
      <c r="CB30" s="25">
        <f t="shared" si="8"/>
        <v>0</v>
      </c>
      <c r="CC30" s="25">
        <f t="shared" si="9"/>
        <v>0</v>
      </c>
      <c r="CD30" s="25">
        <f t="shared" si="10"/>
        <v>0</v>
      </c>
      <c r="CE30" s="26"/>
      <c r="CF30" s="25">
        <f t="shared" si="11"/>
        <v>0</v>
      </c>
      <c r="CG30" s="25">
        <f t="shared" si="11"/>
        <v>0</v>
      </c>
    </row>
    <row r="31" spans="1:85" s="15" customFormat="1" ht="15" customHeight="1" x14ac:dyDescent="0.15">
      <c r="A31" s="268" t="s">
        <v>42</v>
      </c>
      <c r="B31" s="269"/>
      <c r="C31" s="16">
        <f>SUM(D31:G31)</f>
        <v>0</v>
      </c>
      <c r="D31" s="17"/>
      <c r="E31" s="17"/>
      <c r="F31" s="17"/>
      <c r="G31" s="17"/>
      <c r="H31" s="18"/>
      <c r="I31" s="18"/>
      <c r="J31" s="17"/>
      <c r="K31" s="17"/>
      <c r="L31" s="17"/>
      <c r="M31" s="29"/>
      <c r="N31" s="20"/>
      <c r="O31" s="20"/>
      <c r="P31" s="20"/>
      <c r="Q31" s="30"/>
      <c r="R31" s="20"/>
      <c r="S31" s="22"/>
      <c r="T31" s="15" t="str">
        <f t="shared" si="19"/>
        <v/>
      </c>
      <c r="BQ31" s="23" t="str">
        <f t="shared" si="2"/>
        <v/>
      </c>
      <c r="BR31" s="23" t="str">
        <f t="shared" si="17"/>
        <v/>
      </c>
      <c r="BS31" s="23" t="str">
        <f t="shared" si="3"/>
        <v/>
      </c>
      <c r="BT31" s="23" t="str">
        <f t="shared" si="4"/>
        <v/>
      </c>
      <c r="BU31" s="23" t="str">
        <f t="shared" si="5"/>
        <v/>
      </c>
      <c r="BV31" s="24"/>
      <c r="BW31" s="23" t="str">
        <f t="shared" si="6"/>
        <v/>
      </c>
      <c r="BX31" s="23" t="str">
        <f t="shared" si="7"/>
        <v/>
      </c>
      <c r="BZ31" s="25">
        <f t="shared" si="0"/>
        <v>0</v>
      </c>
      <c r="CA31" s="25">
        <f t="shared" si="18"/>
        <v>0</v>
      </c>
      <c r="CB31" s="25">
        <f t="shared" si="8"/>
        <v>0</v>
      </c>
      <c r="CC31" s="25">
        <f t="shared" si="9"/>
        <v>0</v>
      </c>
      <c r="CD31" s="25">
        <f t="shared" si="10"/>
        <v>0</v>
      </c>
      <c r="CE31" s="26"/>
      <c r="CF31" s="25">
        <f t="shared" si="11"/>
        <v>0</v>
      </c>
      <c r="CG31" s="25">
        <f t="shared" si="11"/>
        <v>0</v>
      </c>
    </row>
    <row r="32" spans="1:85" s="15" customFormat="1" ht="15" customHeight="1" x14ac:dyDescent="0.15">
      <c r="A32" s="268" t="s">
        <v>43</v>
      </c>
      <c r="B32" s="269"/>
      <c r="C32" s="16">
        <f>SUM(D32:G32)</f>
        <v>0</v>
      </c>
      <c r="D32" s="17"/>
      <c r="E32" s="17"/>
      <c r="F32" s="17"/>
      <c r="G32" s="17"/>
      <c r="H32" s="18"/>
      <c r="I32" s="18"/>
      <c r="J32" s="17"/>
      <c r="K32" s="17"/>
      <c r="L32" s="17"/>
      <c r="M32" s="252"/>
      <c r="N32" s="20"/>
      <c r="O32" s="20"/>
      <c r="P32" s="20"/>
      <c r="Q32" s="30"/>
      <c r="R32" s="20"/>
      <c r="S32" s="22"/>
      <c r="T32" s="15" t="str">
        <f t="shared" si="19"/>
        <v/>
      </c>
      <c r="BQ32" s="23" t="str">
        <f t="shared" si="2"/>
        <v/>
      </c>
      <c r="BR32" s="23" t="str">
        <f t="shared" si="17"/>
        <v/>
      </c>
      <c r="BS32" s="23" t="str">
        <f t="shared" si="3"/>
        <v/>
      </c>
      <c r="BT32" s="23" t="str">
        <f t="shared" si="4"/>
        <v/>
      </c>
      <c r="BU32" s="23" t="str">
        <f t="shared" si="5"/>
        <v/>
      </c>
      <c r="BV32" s="24"/>
      <c r="BW32" s="23" t="str">
        <f t="shared" si="6"/>
        <v/>
      </c>
      <c r="BX32" s="23" t="str">
        <f t="shared" si="7"/>
        <v/>
      </c>
      <c r="BZ32" s="25">
        <f t="shared" si="0"/>
        <v>0</v>
      </c>
      <c r="CA32" s="25">
        <f t="shared" si="18"/>
        <v>0</v>
      </c>
      <c r="CB32" s="25">
        <f t="shared" si="8"/>
        <v>0</v>
      </c>
      <c r="CC32" s="25">
        <f t="shared" si="9"/>
        <v>0</v>
      </c>
      <c r="CD32" s="25">
        <f t="shared" si="10"/>
        <v>0</v>
      </c>
      <c r="CE32" s="26"/>
      <c r="CF32" s="25">
        <f t="shared" si="11"/>
        <v>0</v>
      </c>
      <c r="CG32" s="25">
        <f t="shared" si="11"/>
        <v>0</v>
      </c>
    </row>
    <row r="33" spans="1:85" s="15" customFormat="1" ht="15" customHeight="1" x14ac:dyDescent="0.15">
      <c r="A33" s="268" t="s">
        <v>44</v>
      </c>
      <c r="B33" s="269"/>
      <c r="C33" s="16">
        <f>SUM(D33:G33)</f>
        <v>0</v>
      </c>
      <c r="D33" s="17"/>
      <c r="E33" s="17"/>
      <c r="F33" s="17"/>
      <c r="G33" s="17"/>
      <c r="H33" s="18"/>
      <c r="I33" s="18"/>
      <c r="J33" s="17"/>
      <c r="K33" s="17"/>
      <c r="L33" s="17"/>
      <c r="M33" s="252"/>
      <c r="N33" s="20"/>
      <c r="O33" s="20"/>
      <c r="P33" s="20"/>
      <c r="Q33" s="30"/>
      <c r="R33" s="20"/>
      <c r="S33" s="22"/>
      <c r="T33" s="15" t="str">
        <f>BQ33&amp;BR33&amp;BS33&amp;BT33&amp;BU33&amp;BW33&amp;BX33</f>
        <v/>
      </c>
      <c r="BQ33" s="23" t="str">
        <f t="shared" si="2"/>
        <v/>
      </c>
      <c r="BR33" s="23" t="str">
        <f t="shared" si="17"/>
        <v/>
      </c>
      <c r="BS33" s="23" t="str">
        <f t="shared" si="3"/>
        <v/>
      </c>
      <c r="BT33" s="23" t="str">
        <f t="shared" si="4"/>
        <v/>
      </c>
      <c r="BU33" s="23" t="str">
        <f t="shared" si="5"/>
        <v/>
      </c>
      <c r="BV33" s="24"/>
      <c r="BW33" s="23" t="str">
        <f t="shared" si="6"/>
        <v/>
      </c>
      <c r="BX33" s="23" t="str">
        <f t="shared" si="7"/>
        <v/>
      </c>
      <c r="BZ33" s="25">
        <f t="shared" si="0"/>
        <v>0</v>
      </c>
      <c r="CA33" s="25">
        <f t="shared" si="18"/>
        <v>0</v>
      </c>
      <c r="CB33" s="25">
        <f t="shared" si="8"/>
        <v>0</v>
      </c>
      <c r="CC33" s="25">
        <f t="shared" si="9"/>
        <v>0</v>
      </c>
      <c r="CD33" s="25">
        <f t="shared" si="10"/>
        <v>0</v>
      </c>
      <c r="CE33" s="26"/>
      <c r="CF33" s="25">
        <f t="shared" si="11"/>
        <v>0</v>
      </c>
      <c r="CG33" s="25">
        <f t="shared" si="11"/>
        <v>0</v>
      </c>
    </row>
    <row r="34" spans="1:85" s="15" customFormat="1" ht="15" customHeight="1" x14ac:dyDescent="0.15">
      <c r="A34" s="268" t="s">
        <v>45</v>
      </c>
      <c r="B34" s="269"/>
      <c r="C34" s="31">
        <f>SUM(D34:G34)</f>
        <v>0</v>
      </c>
      <c r="D34" s="17"/>
      <c r="E34" s="17"/>
      <c r="F34" s="17"/>
      <c r="G34" s="17"/>
      <c r="H34" s="18"/>
      <c r="I34" s="18"/>
      <c r="J34" s="17"/>
      <c r="K34" s="17"/>
      <c r="L34" s="17"/>
      <c r="M34" s="29"/>
      <c r="N34" s="32"/>
      <c r="O34" s="32"/>
      <c r="P34" s="32"/>
      <c r="Q34" s="30"/>
      <c r="R34" s="32"/>
      <c r="S34" s="33"/>
      <c r="T34" s="15" t="str">
        <f t="shared" si="19"/>
        <v/>
      </c>
      <c r="BQ34" s="23" t="str">
        <f t="shared" si="2"/>
        <v/>
      </c>
      <c r="BR34" s="23" t="str">
        <f t="shared" si="17"/>
        <v/>
      </c>
      <c r="BS34" s="23" t="str">
        <f t="shared" si="3"/>
        <v/>
      </c>
      <c r="BT34" s="23" t="str">
        <f t="shared" si="4"/>
        <v/>
      </c>
      <c r="BU34" s="23" t="str">
        <f t="shared" si="5"/>
        <v/>
      </c>
      <c r="BV34" s="24"/>
      <c r="BW34" s="23" t="str">
        <f t="shared" si="6"/>
        <v/>
      </c>
      <c r="BX34" s="23" t="str">
        <f t="shared" si="7"/>
        <v/>
      </c>
      <c r="BZ34" s="25">
        <f t="shared" si="0"/>
        <v>0</v>
      </c>
      <c r="CA34" s="25">
        <f t="shared" si="18"/>
        <v>0</v>
      </c>
      <c r="CB34" s="25">
        <f t="shared" si="8"/>
        <v>0</v>
      </c>
      <c r="CC34" s="25">
        <f t="shared" si="9"/>
        <v>0</v>
      </c>
      <c r="CD34" s="25">
        <f t="shared" si="10"/>
        <v>0</v>
      </c>
      <c r="CE34" s="26"/>
      <c r="CF34" s="25">
        <f t="shared" si="11"/>
        <v>0</v>
      </c>
      <c r="CG34" s="25">
        <f t="shared" si="11"/>
        <v>0</v>
      </c>
    </row>
    <row r="35" spans="1:85" s="15" customFormat="1" ht="15" customHeight="1" x14ac:dyDescent="0.15">
      <c r="A35" s="270" t="s">
        <v>46</v>
      </c>
      <c r="B35" s="271"/>
      <c r="C35" s="34">
        <f>SUM(D35:G35)</f>
        <v>0</v>
      </c>
      <c r="D35" s="17"/>
      <c r="E35" s="17"/>
      <c r="F35" s="17"/>
      <c r="G35" s="17"/>
      <c r="H35" s="35"/>
      <c r="I35" s="35"/>
      <c r="J35" s="17"/>
      <c r="K35" s="17"/>
      <c r="L35" s="17"/>
      <c r="M35" s="36"/>
      <c r="N35" s="37"/>
      <c r="O35" s="37"/>
      <c r="P35" s="37"/>
      <c r="Q35" s="38"/>
      <c r="R35" s="37"/>
      <c r="S35" s="39"/>
      <c r="T35" s="15" t="str">
        <f t="shared" si="19"/>
        <v/>
      </c>
      <c r="BQ35" s="23" t="str">
        <f t="shared" si="2"/>
        <v/>
      </c>
      <c r="BR35" s="23" t="str">
        <f t="shared" si="17"/>
        <v/>
      </c>
      <c r="BS35" s="23" t="str">
        <f t="shared" si="3"/>
        <v/>
      </c>
      <c r="BT35" s="23" t="str">
        <f t="shared" si="4"/>
        <v/>
      </c>
      <c r="BU35" s="23" t="str">
        <f t="shared" si="5"/>
        <v/>
      </c>
      <c r="BV35" s="24"/>
      <c r="BW35" s="23" t="str">
        <f t="shared" si="6"/>
        <v/>
      </c>
      <c r="BX35" s="23" t="str">
        <f t="shared" si="7"/>
        <v/>
      </c>
      <c r="BZ35" s="25">
        <f t="shared" si="0"/>
        <v>0</v>
      </c>
      <c r="CA35" s="25">
        <f t="shared" si="18"/>
        <v>0</v>
      </c>
      <c r="CB35" s="25">
        <f t="shared" si="8"/>
        <v>0</v>
      </c>
      <c r="CC35" s="25">
        <f t="shared" si="9"/>
        <v>0</v>
      </c>
      <c r="CD35" s="25">
        <f t="shared" si="10"/>
        <v>0</v>
      </c>
      <c r="CE35" s="26"/>
      <c r="CF35" s="25">
        <f t="shared" si="11"/>
        <v>0</v>
      </c>
      <c r="CG35" s="25">
        <f t="shared" si="11"/>
        <v>0</v>
      </c>
    </row>
    <row r="36" spans="1:85" s="5" customFormat="1" ht="18" customHeight="1" x14ac:dyDescent="0.15">
      <c r="A36" s="272" t="s">
        <v>47</v>
      </c>
      <c r="B36" s="272"/>
      <c r="C36" s="272"/>
      <c r="D36" s="272"/>
      <c r="E36" s="272"/>
      <c r="F36" s="272"/>
      <c r="G36" s="272"/>
      <c r="H36" s="272"/>
      <c r="I36" s="272"/>
      <c r="J36" s="272"/>
      <c r="K36" s="272"/>
      <c r="L36" s="272"/>
      <c r="M36" s="272"/>
      <c r="N36" s="272"/>
    </row>
    <row r="37" spans="1:85" s="15" customFormat="1" ht="63" x14ac:dyDescent="0.15">
      <c r="A37" s="263" t="s">
        <v>3</v>
      </c>
      <c r="B37" s="267"/>
      <c r="C37" s="40" t="s">
        <v>48</v>
      </c>
      <c r="D37" s="41" t="s">
        <v>49</v>
      </c>
      <c r="E37" s="8" t="s">
        <v>50</v>
      </c>
      <c r="F37" s="42" t="s">
        <v>51</v>
      </c>
      <c r="G37" s="11" t="s">
        <v>52</v>
      </c>
      <c r="H37" s="8" t="s">
        <v>53</v>
      </c>
      <c r="I37" s="8" t="s">
        <v>54</v>
      </c>
      <c r="J37" s="8" t="s">
        <v>55</v>
      </c>
      <c r="K37" s="13" t="s">
        <v>16</v>
      </c>
      <c r="L37" s="8" t="s">
        <v>56</v>
      </c>
      <c r="M37" s="8" t="s">
        <v>57</v>
      </c>
      <c r="N37" s="14" t="s">
        <v>58</v>
      </c>
    </row>
    <row r="38" spans="1:85" s="15" customFormat="1" ht="30" customHeight="1" x14ac:dyDescent="0.15">
      <c r="A38" s="274" t="s">
        <v>59</v>
      </c>
      <c r="B38" s="43" t="s">
        <v>60</v>
      </c>
      <c r="C38" s="44"/>
      <c r="D38" s="45"/>
      <c r="E38" s="46"/>
      <c r="F38" s="47"/>
      <c r="G38" s="45"/>
      <c r="H38" s="46"/>
      <c r="I38" s="46"/>
      <c r="J38" s="46"/>
      <c r="K38" s="48"/>
      <c r="L38" s="46"/>
      <c r="M38" s="46"/>
      <c r="N38" s="49"/>
      <c r="O38" s="15" t="str">
        <f>BQ38&amp;BR38&amp;BS38&amp;BT38</f>
        <v/>
      </c>
      <c r="BQ38" s="23" t="str">
        <f>IF(AND(SUM($C38:$F38)&gt;0,K38="")," * No olvide digitar la variable Migrantes. Digite Cero si no tiene.",IF(K38&gt;SUM($C38:$F38)," * La variable Migrantes no puede ser mayor a la suma de las variables de Visitas.",""))</f>
        <v/>
      </c>
      <c r="BR38" s="23" t="str">
        <f>IF(AND(SUM($C38:$F38)&gt;0,L38="")," * No olvide digitar la variable Pueblos originarios. Digite Cero si no tiene.",IF(L38&gt;SUM($C38:$F38)," * La variable Pueblos originarios no puede ser mayor a la suma de las variables de Visitas.",""))</f>
        <v/>
      </c>
      <c r="BS38" s="23" t="str">
        <f>IF(AND(SUM($C38:$F38)&gt;0,M38="")," * No olvide digitar la variable Población en ECICEP. Digite Cero si no tiene.",IF(M38&gt;SUM($C38:$F38)," * La variable Población en ECICEP no puede ser mayor a la suma de las variables de Visitas.",""))</f>
        <v/>
      </c>
      <c r="BT38" s="23" t="str">
        <f>IF(AND(SUM($C38:$F38)&gt;0,N38="")," * No olvide digitar la variable Población ELEAM o institucionalizada. Digite Cero si no tiene.",IF(N38&gt;SUM($C38:$F38)," * La variable Población ELEAM o institucionalizada no puede ser mayor a la suma de las variables de Visitas.",""))</f>
        <v/>
      </c>
      <c r="BZ38" s="25">
        <f>IF(AND(SUM($C38:$F38)&gt;0,K38=""),1,IF(K38&gt;SUM($C38:$F38),1,0))</f>
        <v>0</v>
      </c>
      <c r="CA38" s="25">
        <f>IF(AND(SUM($C38:$F38)&gt;0,L38=""),1,IF(L38&gt;SUM($C38:$F38),1,0))</f>
        <v>0</v>
      </c>
      <c r="CB38" s="25">
        <f>IF(AND(SUM($C38:$F38)&gt;0,M38=""),1,IF(M38&gt;SUM($C38:$F38),1,0))</f>
        <v>0</v>
      </c>
      <c r="CC38" s="25">
        <f>IF(AND(SUM($C38:$F38)&gt;0,N38=""),1,IF(N38&gt;SUM($C38:$F38),1,0))</f>
        <v>0</v>
      </c>
    </row>
    <row r="39" spans="1:85" s="15" customFormat="1" ht="42" x14ac:dyDescent="0.15">
      <c r="A39" s="275"/>
      <c r="B39" s="50" t="s">
        <v>61</v>
      </c>
      <c r="C39" s="51"/>
      <c r="D39" s="52"/>
      <c r="E39" s="17"/>
      <c r="F39" s="53"/>
      <c r="G39" s="52"/>
      <c r="H39" s="54"/>
      <c r="I39" s="54"/>
      <c r="J39" s="54"/>
      <c r="K39" s="55"/>
      <c r="L39" s="17"/>
      <c r="M39" s="17"/>
      <c r="N39" s="56"/>
      <c r="O39" s="15" t="str">
        <f t="shared" ref="O39:O46" si="20">BQ39&amp;BR39&amp;BS39&amp;BT39</f>
        <v/>
      </c>
      <c r="BQ39" s="23" t="str">
        <f t="shared" ref="BQ39:BQ40" si="21">IF(AND(SUM($C39:$F39)&gt;0,K39="")," * No olvide digitar la variable Migrantes. Digite Cero si no tiene.",IF(K39&gt;SUM($C39:$F39)," * La variable Migrantes no puede ser mayor a la suma de las variables de Visitas.",""))</f>
        <v/>
      </c>
      <c r="BR39" s="23" t="str">
        <f t="shared" ref="BR39:BR40" si="22">IF(AND(SUM($C39:$F39)&gt;0,L39="")," * No olvide digitar la variable Pueblos originarios. Digite Cero si no tiene.",IF(L39&gt;SUM($C39:$F39)," * La variable Pueblos originarios no puede ser mayor a la suma de las variables de Visitas.",""))</f>
        <v/>
      </c>
      <c r="BS39" s="23" t="str">
        <f t="shared" ref="BS39:BS40" si="23">IF(AND(SUM($C39:$F39)&gt;0,M39="")," * No olvide digitar la variable Población en ECICEP. Digite Cero si no tiene.",IF(M39&gt;SUM($C39:$F39)," * La variable Población en ECICEP no puede ser mayor a la suma de las variables de Visitas.",""))</f>
        <v/>
      </c>
      <c r="BT39" s="23" t="str">
        <f t="shared" ref="BT39:BT40" si="24">IF(AND(SUM($C39:$F39)&gt;0,N39="")," * No olvide digitar la variable Población ELEAM o institucionalizada. Digite Cero si no tiene.",IF(N39&gt;SUM($C39:$F39)," * La variable Población ELEAM o institucionalizada no puede ser mayor a la suma de las variables de Visitas.",""))</f>
        <v/>
      </c>
      <c r="BZ39" s="25">
        <f t="shared" ref="BZ39:BZ40" si="25">IF(AND(SUM($C39:$F39)&gt;0,K39=""),1,IF(K39&gt;SUM($C39:$F39),1,0))</f>
        <v>0</v>
      </c>
      <c r="CA39" s="25">
        <f t="shared" ref="CA39:CC40" si="26">IF(AND(SUM($C39:$F39)&gt;0,L39=""),1,IF(L39&gt;SUM($C39:$F39),1,0))</f>
        <v>0</v>
      </c>
      <c r="CB39" s="25">
        <f t="shared" si="26"/>
        <v>0</v>
      </c>
      <c r="CC39" s="25">
        <f t="shared" si="26"/>
        <v>0</v>
      </c>
    </row>
    <row r="40" spans="1:85" s="15" customFormat="1" ht="42" x14ac:dyDescent="0.15">
      <c r="A40" s="276"/>
      <c r="B40" s="57" t="s">
        <v>62</v>
      </c>
      <c r="C40" s="58"/>
      <c r="D40" s="59"/>
      <c r="E40" s="60"/>
      <c r="F40" s="61"/>
      <c r="G40" s="59"/>
      <c r="H40" s="62"/>
      <c r="I40" s="62"/>
      <c r="J40" s="62"/>
      <c r="K40" s="63"/>
      <c r="L40" s="60"/>
      <c r="M40" s="60"/>
      <c r="N40" s="64"/>
      <c r="O40" s="15" t="str">
        <f t="shared" si="20"/>
        <v/>
      </c>
      <c r="BQ40" s="23" t="str">
        <f t="shared" si="21"/>
        <v/>
      </c>
      <c r="BR40" s="23" t="str">
        <f t="shared" si="22"/>
        <v/>
      </c>
      <c r="BS40" s="23" t="str">
        <f t="shared" si="23"/>
        <v/>
      </c>
      <c r="BT40" s="23" t="str">
        <f t="shared" si="24"/>
        <v/>
      </c>
      <c r="BZ40" s="25">
        <f t="shared" si="25"/>
        <v>0</v>
      </c>
      <c r="CA40" s="25">
        <f t="shared" si="26"/>
        <v>0</v>
      </c>
      <c r="CB40" s="25">
        <f t="shared" si="26"/>
        <v>0</v>
      </c>
      <c r="CC40" s="25">
        <f t="shared" si="26"/>
        <v>0</v>
      </c>
    </row>
    <row r="41" spans="1:85" s="15" customFormat="1" ht="15" customHeight="1" x14ac:dyDescent="0.15">
      <c r="A41" s="277" t="s">
        <v>4</v>
      </c>
      <c r="B41" s="278"/>
      <c r="C41" s="65">
        <f>SUM(C38:C40)</f>
        <v>0</v>
      </c>
      <c r="D41" s="66">
        <f t="shared" ref="D41:N41" si="27">SUM(D38:D40)</f>
        <v>0</v>
      </c>
      <c r="E41" s="67">
        <f t="shared" si="27"/>
        <v>0</v>
      </c>
      <c r="F41" s="68">
        <f t="shared" si="27"/>
        <v>0</v>
      </c>
      <c r="G41" s="66">
        <f t="shared" si="27"/>
        <v>0</v>
      </c>
      <c r="H41" s="67">
        <f t="shared" si="27"/>
        <v>0</v>
      </c>
      <c r="I41" s="67">
        <f t="shared" si="27"/>
        <v>0</v>
      </c>
      <c r="J41" s="69">
        <f t="shared" si="27"/>
        <v>0</v>
      </c>
      <c r="K41" s="70">
        <f t="shared" si="27"/>
        <v>0</v>
      </c>
      <c r="L41" s="71">
        <f t="shared" si="27"/>
        <v>0</v>
      </c>
      <c r="M41" s="71">
        <f t="shared" si="27"/>
        <v>0</v>
      </c>
      <c r="N41" s="72">
        <f t="shared" si="27"/>
        <v>0</v>
      </c>
    </row>
    <row r="42" spans="1:85" s="15" customFormat="1" ht="15" customHeight="1" x14ac:dyDescent="0.15">
      <c r="A42" s="274" t="s">
        <v>63</v>
      </c>
      <c r="B42" s="73" t="s">
        <v>64</v>
      </c>
      <c r="C42" s="74"/>
      <c r="D42" s="74"/>
      <c r="E42" s="75"/>
      <c r="F42" s="76"/>
      <c r="G42" s="77"/>
      <c r="H42" s="78"/>
      <c r="I42" s="75"/>
      <c r="J42" s="78"/>
      <c r="K42" s="79"/>
      <c r="L42" s="78"/>
      <c r="M42" s="78"/>
      <c r="N42" s="80"/>
      <c r="O42" s="15" t="str">
        <f>BQ42&amp;BR42&amp;BS42</f>
        <v/>
      </c>
      <c r="BQ42" s="23" t="str">
        <f>IF(AND(SUM($C42:$F42)&gt;0,K42="")," * No olvide digitar la variable Migrantes. Digite Cero si no tiene.",IF(K42&gt;SUM($C42:$F42)," * La variable Migrantes no puede ser mayor a la suma de las variables de Visitas.",""))</f>
        <v/>
      </c>
      <c r="BR42" s="23" t="str">
        <f>IF(AND(SUM($C42:$F42)&gt;0,L42="")," * No olvide digitar la variable Pueblos originarios. Digite Cero si no tiene.",IF(L42&gt;SUM($C42:$F42)," * La variable Pueblos originarios no puede ser mayor a la suma de las variables de Visitas.",""))</f>
        <v/>
      </c>
      <c r="BS42" s="23" t="str">
        <f>IF(AND(SUM($C42:$F42)&gt;0,M42="")," * No olvide digitar la variable Población en ECICEP. Digite Cero si no tiene.",IF(M42&gt;SUM($C42:$F42)," * La variable Población en ECICEP no puede ser mayor a la suma de las variables de Visitas.",""))</f>
        <v/>
      </c>
      <c r="BT42" s="24"/>
      <c r="BZ42" s="25">
        <f>IF(AND(SUM($C42:$F42)&gt;0,K42=""),1,IF(K42&gt;SUM($C42:$F42),1,0))</f>
        <v>0</v>
      </c>
      <c r="CA42" s="25">
        <f t="shared" ref="CA42:CB46" si="28">IF(AND(SUM($C42:$F42)&gt;0,L42=""),1,IF(L42&gt;SUM($C42:$F42),1,0))</f>
        <v>0</v>
      </c>
      <c r="CB42" s="25">
        <f t="shared" si="28"/>
        <v>0</v>
      </c>
      <c r="CC42" s="26"/>
    </row>
    <row r="43" spans="1:85" s="15" customFormat="1" ht="15" customHeight="1" x14ac:dyDescent="0.15">
      <c r="A43" s="275"/>
      <c r="B43" s="81" t="s">
        <v>65</v>
      </c>
      <c r="C43" s="82"/>
      <c r="D43" s="83"/>
      <c r="E43" s="17"/>
      <c r="F43" s="53"/>
      <c r="G43" s="84"/>
      <c r="H43" s="17"/>
      <c r="I43" s="17"/>
      <c r="J43" s="85"/>
      <c r="K43" s="86"/>
      <c r="L43" s="17"/>
      <c r="M43" s="17"/>
      <c r="N43" s="87"/>
      <c r="O43" s="15" t="str">
        <f t="shared" ref="O43:O45" si="29">BQ43&amp;BR43&amp;BS43</f>
        <v/>
      </c>
      <c r="BQ43" s="23" t="str">
        <f t="shared" ref="BQ43:BQ46" si="30">IF(AND(SUM($C43:$F43)&gt;0,K43="")," * No olvide digitar la variable Migrantes. Digite Cero si no tiene.",IF(K43&gt;SUM($C43:$F43)," * La variable Migrantes no puede ser mayor a la suma de las variables de Visitas.",""))</f>
        <v/>
      </c>
      <c r="BR43" s="23" t="str">
        <f t="shared" ref="BR43:BR46" si="31">IF(AND(SUM($C43:$F43)&gt;0,L43="")," * No olvide digitar la variable Pueblos originarios. Digite Cero si no tiene.",IF(L43&gt;SUM($C43:$F43)," * La variable Pueblos originarios no puede ser mayor a la suma de las variables de Visitas.",""))</f>
        <v/>
      </c>
      <c r="BS43" s="23" t="str">
        <f t="shared" ref="BS43:BS46" si="32">IF(AND(SUM($C43:$F43)&gt;0,M43="")," * No olvide digitar la variable Población en ECICEP. Digite Cero si no tiene.",IF(M43&gt;SUM($C43:$F43)," * La variable Población en ECICEP no puede ser mayor a la suma de las variables de Visitas.",""))</f>
        <v/>
      </c>
      <c r="BT43" s="24"/>
      <c r="BZ43" s="25">
        <f t="shared" ref="BZ43:BZ46" si="33">IF(AND(SUM($C43:$F43)&gt;0,K43=""),1,IF(K43&gt;SUM($C43:$F43),1,0))</f>
        <v>0</v>
      </c>
      <c r="CA43" s="25">
        <f t="shared" si="28"/>
        <v>0</v>
      </c>
      <c r="CB43" s="25">
        <f t="shared" si="28"/>
        <v>0</v>
      </c>
      <c r="CC43" s="26"/>
    </row>
    <row r="44" spans="1:85" s="15" customFormat="1" ht="15" customHeight="1" x14ac:dyDescent="0.15">
      <c r="A44" s="275"/>
      <c r="B44" s="88" t="s">
        <v>66</v>
      </c>
      <c r="C44" s="51"/>
      <c r="D44" s="83"/>
      <c r="E44" s="78"/>
      <c r="F44" s="89"/>
      <c r="G44" s="84"/>
      <c r="H44" s="17"/>
      <c r="I44" s="78"/>
      <c r="J44" s="90"/>
      <c r="K44" s="91"/>
      <c r="L44" s="17"/>
      <c r="M44" s="78"/>
      <c r="N44" s="87"/>
      <c r="O44" s="15" t="str">
        <f t="shared" si="29"/>
        <v/>
      </c>
      <c r="BQ44" s="23" t="str">
        <f t="shared" si="30"/>
        <v/>
      </c>
      <c r="BR44" s="23" t="str">
        <f t="shared" si="31"/>
        <v/>
      </c>
      <c r="BS44" s="23" t="str">
        <f t="shared" si="32"/>
        <v/>
      </c>
      <c r="BT44" s="24"/>
      <c r="BZ44" s="25">
        <f t="shared" si="33"/>
        <v>0</v>
      </c>
      <c r="CA44" s="25">
        <f t="shared" si="28"/>
        <v>0</v>
      </c>
      <c r="CB44" s="25">
        <f t="shared" si="28"/>
        <v>0</v>
      </c>
      <c r="CC44" s="26"/>
    </row>
    <row r="45" spans="1:85" s="15" customFormat="1" ht="15" customHeight="1" x14ac:dyDescent="0.15">
      <c r="A45" s="275"/>
      <c r="B45" s="92" t="s">
        <v>67</v>
      </c>
      <c r="C45" s="74"/>
      <c r="D45" s="83"/>
      <c r="E45" s="17"/>
      <c r="F45" s="53"/>
      <c r="G45" s="52"/>
      <c r="H45" s="17"/>
      <c r="I45" s="17"/>
      <c r="J45" s="90"/>
      <c r="K45" s="86"/>
      <c r="L45" s="17"/>
      <c r="M45" s="17"/>
      <c r="N45" s="80"/>
      <c r="O45" s="15" t="str">
        <f t="shared" si="29"/>
        <v/>
      </c>
      <c r="BQ45" s="23" t="str">
        <f t="shared" si="30"/>
        <v/>
      </c>
      <c r="BR45" s="23" t="str">
        <f t="shared" si="31"/>
        <v/>
      </c>
      <c r="BS45" s="23" t="str">
        <f t="shared" si="32"/>
        <v/>
      </c>
      <c r="BT45" s="24"/>
      <c r="BZ45" s="25">
        <f t="shared" si="33"/>
        <v>0</v>
      </c>
      <c r="CA45" s="25">
        <f t="shared" si="28"/>
        <v>0</v>
      </c>
      <c r="CB45" s="25">
        <f t="shared" si="28"/>
        <v>0</v>
      </c>
      <c r="CC45" s="26"/>
    </row>
    <row r="46" spans="1:85" s="15" customFormat="1" ht="15" customHeight="1" x14ac:dyDescent="0.15">
      <c r="A46" s="275"/>
      <c r="B46" s="93" t="s">
        <v>68</v>
      </c>
      <c r="C46" s="94"/>
      <c r="D46" s="95"/>
      <c r="E46" s="60"/>
      <c r="F46" s="61"/>
      <c r="G46" s="96"/>
      <c r="H46" s="60"/>
      <c r="I46" s="60"/>
      <c r="J46" s="97"/>
      <c r="K46" s="98"/>
      <c r="L46" s="60"/>
      <c r="M46" s="62"/>
      <c r="N46" s="99"/>
      <c r="O46" s="15" t="str">
        <f t="shared" si="20"/>
        <v/>
      </c>
      <c r="BQ46" s="23" t="str">
        <f t="shared" si="30"/>
        <v/>
      </c>
      <c r="BR46" s="23" t="str">
        <f t="shared" si="31"/>
        <v/>
      </c>
      <c r="BS46" s="23" t="str">
        <f t="shared" si="32"/>
        <v/>
      </c>
      <c r="BT46" s="23" t="str">
        <f>IF(AND(SUM($C46:$F46)&gt;0,N46="")," * No olvide digitar la variable Población ELEAM o institucionalizada. Digite Cero si no tiene.",IF(N46&gt;SUM($C46:$F46)," * La variable Población ELEAM o institucionalizada no puede ser mayor a la suma de las variables de Visitas.",""))</f>
        <v/>
      </c>
      <c r="BZ46" s="25">
        <f t="shared" si="33"/>
        <v>0</v>
      </c>
      <c r="CA46" s="25">
        <f t="shared" si="28"/>
        <v>0</v>
      </c>
      <c r="CB46" s="25">
        <f t="shared" si="28"/>
        <v>0</v>
      </c>
      <c r="CC46" s="25">
        <f>IF(AND(SUM($C46:$F46)&gt;0,N46=""),1,IF(N46&gt;SUM($C46:$F46),1,0))</f>
        <v>0</v>
      </c>
    </row>
    <row r="47" spans="1:85" s="15" customFormat="1" ht="15" customHeight="1" x14ac:dyDescent="0.15">
      <c r="A47" s="277" t="s">
        <v>4</v>
      </c>
      <c r="B47" s="278"/>
      <c r="C47" s="100">
        <f>SUM(C42:C46)</f>
        <v>0</v>
      </c>
      <c r="D47" s="101">
        <f>SUM(D42:D46)</f>
        <v>0</v>
      </c>
      <c r="E47" s="102">
        <f t="shared" ref="E47:N47" si="34">SUM(E42:E46)</f>
        <v>0</v>
      </c>
      <c r="F47" s="103">
        <f t="shared" si="34"/>
        <v>0</v>
      </c>
      <c r="G47" s="101">
        <f t="shared" si="34"/>
        <v>0</v>
      </c>
      <c r="H47" s="102">
        <f t="shared" si="34"/>
        <v>0</v>
      </c>
      <c r="I47" s="102">
        <f t="shared" si="34"/>
        <v>0</v>
      </c>
      <c r="J47" s="104">
        <f t="shared" si="34"/>
        <v>0</v>
      </c>
      <c r="K47" s="105">
        <f t="shared" si="34"/>
        <v>0</v>
      </c>
      <c r="L47" s="106">
        <f t="shared" si="34"/>
        <v>0</v>
      </c>
      <c r="M47" s="106">
        <f t="shared" si="34"/>
        <v>0</v>
      </c>
      <c r="N47" s="107">
        <f t="shared" si="34"/>
        <v>0</v>
      </c>
    </row>
    <row r="48" spans="1:85" s="5" customFormat="1" ht="18" customHeight="1" x14ac:dyDescent="0.15">
      <c r="A48" s="108" t="s">
        <v>69</v>
      </c>
    </row>
    <row r="49" spans="1:82" s="15" customFormat="1" ht="52.5" x14ac:dyDescent="0.15">
      <c r="A49" s="263" t="s">
        <v>3</v>
      </c>
      <c r="B49" s="267"/>
      <c r="C49" s="109" t="s">
        <v>4</v>
      </c>
      <c r="D49" s="109" t="s">
        <v>5</v>
      </c>
      <c r="E49" s="110" t="s">
        <v>70</v>
      </c>
      <c r="F49" s="8" t="s">
        <v>71</v>
      </c>
      <c r="G49" s="40" t="s">
        <v>8</v>
      </c>
      <c r="H49" s="111" t="s">
        <v>9</v>
      </c>
      <c r="I49" s="112" t="s">
        <v>10</v>
      </c>
      <c r="J49" s="14" t="s">
        <v>15</v>
      </c>
      <c r="K49" s="14" t="s">
        <v>16</v>
      </c>
      <c r="L49" s="14" t="s">
        <v>72</v>
      </c>
      <c r="M49" s="14" t="s">
        <v>73</v>
      </c>
    </row>
    <row r="50" spans="1:82" s="15" customFormat="1" ht="15" customHeight="1" x14ac:dyDescent="0.15">
      <c r="A50" s="265" t="s">
        <v>74</v>
      </c>
      <c r="B50" s="266"/>
      <c r="C50" s="113">
        <f>SUM(D50:F50)</f>
        <v>0</v>
      </c>
      <c r="D50" s="114"/>
      <c r="E50" s="115"/>
      <c r="F50" s="115"/>
      <c r="G50" s="116"/>
      <c r="H50" s="117"/>
      <c r="I50" s="118"/>
      <c r="J50" s="119"/>
      <c r="K50" s="119"/>
      <c r="L50" s="119"/>
      <c r="M50" s="119"/>
      <c r="N50" s="15" t="str">
        <f>BQ50&amp;BR50&amp;BS50&amp;BT50&amp;BU50</f>
        <v/>
      </c>
      <c r="BQ50" s="23" t="str">
        <f>IF(AND(C50&gt;0,J50="")," * No olvide digitar la variable Pueblos Originarios. Digite Cero si no tiene.",IF(J50&gt;C50," * La variable Pueblos Originarios No puede ser mayor al Total.",""))</f>
        <v/>
      </c>
      <c r="BR50" s="23" t="str">
        <f>IF(AND(C50&gt;0,K50="")," * No olvide digitar la variable Migrantes. Digite Cero si no tiene.",IF(K50&gt;C50," * La variable Migrantes No puede ser mayor al Total.",""))</f>
        <v/>
      </c>
      <c r="BS50" s="23" t="str">
        <f>IF(AND(C50&gt;0,L50="")," * No olvide digitar la variable Niños, niñas, adolescentes y jóvenes SENAME. Digite Cero si no tiene.",IF(L50&gt;C50," * La variable Niños, niñas, adolescentes y jóvenes SENAME No puede ser mayor al Total.",""))</f>
        <v/>
      </c>
      <c r="BT50" s="23" t="str">
        <f>IF(AND(C50&gt;0,M50="")," * No olvide digitar la variable Niños, niñas, adolescentes y jóvenes Mejor Niñez. Digite Cero si no tiene.",IF(M50&gt;C50," * La variable Niños, niñas, adolescentes y jóvenes Mejor Niñez No puede ser mayor al Total.",""))</f>
        <v/>
      </c>
      <c r="BZ50" s="25">
        <f t="shared" ref="BZ50:BZ58" si="35">IF(AND(C50&gt;0,J50=""),1,IF(J50&gt;C50,1,0))</f>
        <v>0</v>
      </c>
      <c r="CA50" s="25">
        <f t="shared" ref="CA50:CA58" si="36">IF(AND(C50&gt;0,K50=""),1,IF(K50&gt;C50,1,0))</f>
        <v>0</v>
      </c>
      <c r="CB50" s="25">
        <f t="shared" ref="CB50:CB58" si="37">IF(AND(C50&gt;0,L50=""),1,IF(L50&gt;C50,1,0))</f>
        <v>0</v>
      </c>
      <c r="CC50" s="25">
        <f t="shared" ref="CC50:CC58" si="38">IF(AND(C50&gt;0,M50=""),1,IF(M50&gt;C50,1,0))</f>
        <v>0</v>
      </c>
    </row>
    <row r="51" spans="1:82" s="15" customFormat="1" ht="15" customHeight="1" x14ac:dyDescent="0.15">
      <c r="A51" s="260" t="s">
        <v>75</v>
      </c>
      <c r="B51" s="261"/>
      <c r="C51" s="120">
        <f t="shared" ref="C51:C56" si="39">SUM(D51:F51)</f>
        <v>0</v>
      </c>
      <c r="D51" s="121"/>
      <c r="E51" s="122"/>
      <c r="F51" s="122"/>
      <c r="G51" s="123"/>
      <c r="H51" s="117"/>
      <c r="I51" s="118"/>
      <c r="J51" s="119"/>
      <c r="K51" s="119"/>
      <c r="L51" s="119"/>
      <c r="M51" s="119"/>
      <c r="N51" s="15" t="str">
        <f t="shared" ref="N51:N58" si="40">BQ51&amp;BR51&amp;BS51&amp;BT51&amp;BU51</f>
        <v/>
      </c>
      <c r="BQ51" s="23" t="str">
        <f t="shared" ref="BQ51:BQ58" si="41">IF(AND(C51&gt;0,J51="")," * No olvide digitar la variable Pueblos Originarios. Digite Cero si no tiene.",IF(J51&gt;C51," * La variable Pueblos Originarios No puede ser mayor al Total.",""))</f>
        <v/>
      </c>
      <c r="BR51" s="23" t="str">
        <f t="shared" ref="BR51:BR58" si="42">IF(AND(C51&gt;0,K51="")," * No olvide digitar la variable Migrantes. Digite Cero si no tiene.",IF(K51&gt;C51," * La variable Migrantes No puede ser mayor al Total.",""))</f>
        <v/>
      </c>
      <c r="BS51" s="23" t="str">
        <f t="shared" ref="BS51:BS58" si="43">IF(AND(C51&gt;0,L51="")," * No olvide digitar la variable Niños, niñas, adolescentes y jóvenes SENAME. Digite Cero si no tiene.",IF(L51&gt;C51," * La variable Niños, niñas, adolescentes y jóvenes SENAME No puede ser mayor al Total.",""))</f>
        <v/>
      </c>
      <c r="BT51" s="23" t="str">
        <f t="shared" ref="BT51:BT58" si="44">IF(AND(C51&gt;0,M51="")," * No olvide digitar la variable Niños, niñas, adolescentes y jóvenes Mejor Niñez. Digite Cero si no tiene.",IF(M51&gt;C51," * La variable Niños, niñas, adolescentes y jóvenes Mejor Niñez No puede ser mayor al Total.",""))</f>
        <v/>
      </c>
      <c r="BZ51" s="25">
        <f t="shared" si="35"/>
        <v>0</v>
      </c>
      <c r="CA51" s="25">
        <f t="shared" si="36"/>
        <v>0</v>
      </c>
      <c r="CB51" s="25">
        <f t="shared" si="37"/>
        <v>0</v>
      </c>
      <c r="CC51" s="25">
        <f t="shared" si="38"/>
        <v>0</v>
      </c>
    </row>
    <row r="52" spans="1:82" s="15" customFormat="1" ht="15" customHeight="1" x14ac:dyDescent="0.15">
      <c r="A52" s="260" t="s">
        <v>76</v>
      </c>
      <c r="B52" s="261"/>
      <c r="C52" s="16">
        <f t="shared" si="39"/>
        <v>0</v>
      </c>
      <c r="D52" s="121"/>
      <c r="E52" s="122"/>
      <c r="F52" s="122"/>
      <c r="G52" s="123"/>
      <c r="H52" s="117"/>
      <c r="I52" s="118"/>
      <c r="J52" s="119"/>
      <c r="K52" s="119"/>
      <c r="L52" s="119"/>
      <c r="M52" s="119"/>
      <c r="N52" s="15" t="str">
        <f t="shared" si="40"/>
        <v/>
      </c>
      <c r="BQ52" s="23" t="str">
        <f t="shared" si="41"/>
        <v/>
      </c>
      <c r="BR52" s="23" t="str">
        <f t="shared" si="42"/>
        <v/>
      </c>
      <c r="BS52" s="23" t="str">
        <f t="shared" si="43"/>
        <v/>
      </c>
      <c r="BT52" s="23" t="str">
        <f t="shared" si="44"/>
        <v/>
      </c>
      <c r="BZ52" s="25">
        <f t="shared" si="35"/>
        <v>0</v>
      </c>
      <c r="CA52" s="25">
        <f t="shared" si="36"/>
        <v>0</v>
      </c>
      <c r="CB52" s="25">
        <f t="shared" si="37"/>
        <v>0</v>
      </c>
      <c r="CC52" s="25">
        <f t="shared" si="38"/>
        <v>0</v>
      </c>
    </row>
    <row r="53" spans="1:82" s="15" customFormat="1" ht="15" customHeight="1" x14ac:dyDescent="0.15">
      <c r="A53" s="279" t="s">
        <v>77</v>
      </c>
      <c r="B53" s="280"/>
      <c r="C53" s="16">
        <f t="shared" si="39"/>
        <v>0</v>
      </c>
      <c r="D53" s="121"/>
      <c r="E53" s="124"/>
      <c r="F53" s="122"/>
      <c r="G53" s="125"/>
      <c r="H53" s="126"/>
      <c r="I53" s="127"/>
      <c r="J53" s="99"/>
      <c r="K53" s="99"/>
      <c r="L53" s="99"/>
      <c r="M53" s="99"/>
      <c r="N53" s="15" t="str">
        <f t="shared" si="40"/>
        <v/>
      </c>
      <c r="BQ53" s="23" t="str">
        <f t="shared" si="41"/>
        <v/>
      </c>
      <c r="BR53" s="23" t="str">
        <f t="shared" si="42"/>
        <v/>
      </c>
      <c r="BS53" s="23" t="str">
        <f t="shared" si="43"/>
        <v/>
      </c>
      <c r="BT53" s="23" t="str">
        <f t="shared" si="44"/>
        <v/>
      </c>
      <c r="BZ53" s="25">
        <f t="shared" si="35"/>
        <v>0</v>
      </c>
      <c r="CA53" s="25">
        <f t="shared" si="36"/>
        <v>0</v>
      </c>
      <c r="CB53" s="25">
        <f t="shared" si="37"/>
        <v>0</v>
      </c>
      <c r="CC53" s="25">
        <f t="shared" si="38"/>
        <v>0</v>
      </c>
    </row>
    <row r="54" spans="1:82" s="15" customFormat="1" ht="15" customHeight="1" x14ac:dyDescent="0.15">
      <c r="A54" s="281" t="s">
        <v>78</v>
      </c>
      <c r="B54" s="128" t="s">
        <v>79</v>
      </c>
      <c r="C54" s="129">
        <f t="shared" si="39"/>
        <v>51</v>
      </c>
      <c r="D54" s="114">
        <v>51</v>
      </c>
      <c r="E54" s="115"/>
      <c r="F54" s="115"/>
      <c r="G54" s="116"/>
      <c r="H54" s="130"/>
      <c r="I54" s="131"/>
      <c r="J54" s="132">
        <v>0</v>
      </c>
      <c r="K54" s="132">
        <v>0</v>
      </c>
      <c r="L54" s="132">
        <v>0</v>
      </c>
      <c r="M54" s="132">
        <v>0</v>
      </c>
      <c r="N54" s="15" t="str">
        <f t="shared" si="40"/>
        <v/>
      </c>
      <c r="BQ54" s="23" t="str">
        <f t="shared" si="41"/>
        <v/>
      </c>
      <c r="BR54" s="23" t="str">
        <f t="shared" si="42"/>
        <v/>
      </c>
      <c r="BS54" s="23" t="str">
        <f t="shared" si="43"/>
        <v/>
      </c>
      <c r="BT54" s="23" t="str">
        <f t="shared" si="44"/>
        <v/>
      </c>
      <c r="BZ54" s="25">
        <f t="shared" si="35"/>
        <v>0</v>
      </c>
      <c r="CA54" s="25">
        <f t="shared" si="36"/>
        <v>0</v>
      </c>
      <c r="CB54" s="25">
        <f t="shared" si="37"/>
        <v>0</v>
      </c>
      <c r="CC54" s="25">
        <f t="shared" si="38"/>
        <v>0</v>
      </c>
    </row>
    <row r="55" spans="1:82" s="15" customFormat="1" ht="15" customHeight="1" x14ac:dyDescent="0.15">
      <c r="A55" s="282"/>
      <c r="B55" s="133" t="s">
        <v>80</v>
      </c>
      <c r="C55" s="16">
        <f t="shared" si="39"/>
        <v>0</v>
      </c>
      <c r="D55" s="121"/>
      <c r="E55" s="122"/>
      <c r="F55" s="122"/>
      <c r="G55" s="123"/>
      <c r="H55" s="130"/>
      <c r="I55" s="131"/>
      <c r="J55" s="132"/>
      <c r="K55" s="132"/>
      <c r="L55" s="132"/>
      <c r="M55" s="132"/>
      <c r="N55" s="15" t="str">
        <f t="shared" si="40"/>
        <v/>
      </c>
      <c r="BQ55" s="23" t="str">
        <f t="shared" si="41"/>
        <v/>
      </c>
      <c r="BR55" s="23" t="str">
        <f t="shared" si="42"/>
        <v/>
      </c>
      <c r="BS55" s="23" t="str">
        <f t="shared" si="43"/>
        <v/>
      </c>
      <c r="BT55" s="23" t="str">
        <f t="shared" si="44"/>
        <v/>
      </c>
      <c r="BZ55" s="25">
        <f t="shared" si="35"/>
        <v>0</v>
      </c>
      <c r="CA55" s="25">
        <f t="shared" si="36"/>
        <v>0</v>
      </c>
      <c r="CB55" s="25">
        <f t="shared" si="37"/>
        <v>0</v>
      </c>
      <c r="CC55" s="25">
        <f t="shared" si="38"/>
        <v>0</v>
      </c>
    </row>
    <row r="56" spans="1:82" s="15" customFormat="1" ht="15" customHeight="1" x14ac:dyDescent="0.15">
      <c r="A56" s="283"/>
      <c r="B56" s="134" t="s">
        <v>81</v>
      </c>
      <c r="C56" s="34">
        <f t="shared" si="39"/>
        <v>0</v>
      </c>
      <c r="D56" s="135"/>
      <c r="E56" s="136"/>
      <c r="F56" s="136"/>
      <c r="G56" s="137"/>
      <c r="H56" s="117"/>
      <c r="I56" s="118"/>
      <c r="J56" s="119"/>
      <c r="K56" s="119"/>
      <c r="L56" s="119"/>
      <c r="M56" s="119"/>
      <c r="N56" s="15" t="str">
        <f t="shared" si="40"/>
        <v/>
      </c>
      <c r="BQ56" s="23" t="str">
        <f t="shared" si="41"/>
        <v/>
      </c>
      <c r="BR56" s="23" t="str">
        <f t="shared" si="42"/>
        <v/>
      </c>
      <c r="BS56" s="23" t="str">
        <f t="shared" si="43"/>
        <v/>
      </c>
      <c r="BT56" s="23" t="str">
        <f t="shared" si="44"/>
        <v/>
      </c>
      <c r="BZ56" s="25">
        <f t="shared" si="35"/>
        <v>0</v>
      </c>
      <c r="CA56" s="25">
        <f t="shared" si="36"/>
        <v>0</v>
      </c>
      <c r="CB56" s="25">
        <f t="shared" si="37"/>
        <v>0</v>
      </c>
      <c r="CC56" s="25">
        <f t="shared" si="38"/>
        <v>0</v>
      </c>
    </row>
    <row r="57" spans="1:82" s="15" customFormat="1" ht="15" customHeight="1" x14ac:dyDescent="0.15">
      <c r="A57" s="265" t="s">
        <v>82</v>
      </c>
      <c r="B57" s="266"/>
      <c r="C57" s="129">
        <f>SUM(D57:G57)</f>
        <v>0</v>
      </c>
      <c r="D57" s="114"/>
      <c r="E57" s="115"/>
      <c r="F57" s="115"/>
      <c r="G57" s="138"/>
      <c r="H57" s="139"/>
      <c r="I57" s="140"/>
      <c r="J57" s="141"/>
      <c r="K57" s="141"/>
      <c r="L57" s="141"/>
      <c r="M57" s="141"/>
      <c r="N57" s="15" t="str">
        <f t="shared" si="40"/>
        <v/>
      </c>
      <c r="BQ57" s="23" t="str">
        <f t="shared" si="41"/>
        <v/>
      </c>
      <c r="BR57" s="23" t="str">
        <f t="shared" si="42"/>
        <v/>
      </c>
      <c r="BS57" s="23" t="str">
        <f t="shared" si="43"/>
        <v/>
      </c>
      <c r="BT57" s="23" t="str">
        <f t="shared" si="44"/>
        <v/>
      </c>
      <c r="BZ57" s="25">
        <f t="shared" si="35"/>
        <v>0</v>
      </c>
      <c r="CA57" s="25">
        <f t="shared" si="36"/>
        <v>0</v>
      </c>
      <c r="CB57" s="25">
        <f t="shared" si="37"/>
        <v>0</v>
      </c>
      <c r="CC57" s="25">
        <f t="shared" si="38"/>
        <v>0</v>
      </c>
    </row>
    <row r="58" spans="1:82" s="15" customFormat="1" ht="15" customHeight="1" x14ac:dyDescent="0.15">
      <c r="A58" s="273" t="s">
        <v>83</v>
      </c>
      <c r="B58" s="271"/>
      <c r="C58" s="34">
        <f>SUM(D58:G58)</f>
        <v>27</v>
      </c>
      <c r="D58" s="135">
        <v>7</v>
      </c>
      <c r="E58" s="136">
        <v>20</v>
      </c>
      <c r="F58" s="136"/>
      <c r="G58" s="142"/>
      <c r="H58" s="126"/>
      <c r="I58" s="127">
        <v>0</v>
      </c>
      <c r="J58" s="99">
        <v>0</v>
      </c>
      <c r="K58" s="99">
        <v>0</v>
      </c>
      <c r="L58" s="99">
        <v>0</v>
      </c>
      <c r="M58" s="99">
        <v>0</v>
      </c>
      <c r="N58" s="15" t="str">
        <f t="shared" si="40"/>
        <v/>
      </c>
      <c r="BQ58" s="23" t="str">
        <f t="shared" si="41"/>
        <v/>
      </c>
      <c r="BR58" s="23" t="str">
        <f t="shared" si="42"/>
        <v/>
      </c>
      <c r="BS58" s="23" t="str">
        <f t="shared" si="43"/>
        <v/>
      </c>
      <c r="BT58" s="23" t="str">
        <f t="shared" si="44"/>
        <v/>
      </c>
      <c r="BZ58" s="25">
        <f t="shared" si="35"/>
        <v>0</v>
      </c>
      <c r="CA58" s="25">
        <f t="shared" si="36"/>
        <v>0</v>
      </c>
      <c r="CB58" s="25">
        <f t="shared" si="37"/>
        <v>0</v>
      </c>
      <c r="CC58" s="25">
        <f t="shared" si="38"/>
        <v>0</v>
      </c>
    </row>
    <row r="59" spans="1:82" s="15" customFormat="1" ht="15" customHeight="1" x14ac:dyDescent="0.15">
      <c r="A59" s="277" t="s">
        <v>4</v>
      </c>
      <c r="B59" s="278"/>
      <c r="C59" s="65">
        <f>SUM(C54:C58)+C50</f>
        <v>78</v>
      </c>
      <c r="D59" s="143">
        <f t="shared" ref="D59:M59" si="45">SUM(D54:D58)+D50</f>
        <v>58</v>
      </c>
      <c r="E59" s="67">
        <f t="shared" si="45"/>
        <v>20</v>
      </c>
      <c r="F59" s="67">
        <f t="shared" si="45"/>
        <v>0</v>
      </c>
      <c r="G59" s="67">
        <f t="shared" si="45"/>
        <v>0</v>
      </c>
      <c r="H59" s="144">
        <f t="shared" si="45"/>
        <v>0</v>
      </c>
      <c r="I59" s="66">
        <f t="shared" si="45"/>
        <v>0</v>
      </c>
      <c r="J59" s="144">
        <f t="shared" si="45"/>
        <v>0</v>
      </c>
      <c r="K59" s="65">
        <f t="shared" si="45"/>
        <v>0</v>
      </c>
      <c r="L59" s="65">
        <f t="shared" si="45"/>
        <v>0</v>
      </c>
      <c r="M59" s="65">
        <f t="shared" si="45"/>
        <v>0</v>
      </c>
    </row>
    <row r="60" spans="1:82" s="145" customFormat="1" ht="15" customHeight="1" x14ac:dyDescent="0.15">
      <c r="A60" s="145" t="s">
        <v>84</v>
      </c>
    </row>
    <row r="61" spans="1:82" s="5" customFormat="1" ht="18" customHeight="1" x14ac:dyDescent="0.15">
      <c r="A61" s="3" t="s">
        <v>85</v>
      </c>
    </row>
    <row r="62" spans="1:82" s="5" customFormat="1" ht="18" customHeight="1" x14ac:dyDescent="0.15">
      <c r="A62" s="287" t="s">
        <v>86</v>
      </c>
      <c r="B62" s="289"/>
      <c r="C62" s="291" t="s">
        <v>87</v>
      </c>
      <c r="D62" s="291"/>
      <c r="E62" s="291"/>
      <c r="F62" s="291"/>
      <c r="G62" s="291"/>
      <c r="H62" s="291"/>
      <c r="I62" s="291"/>
      <c r="J62" s="291"/>
      <c r="K62" s="291"/>
      <c r="L62" s="291"/>
      <c r="M62" s="291"/>
      <c r="N62" s="291"/>
      <c r="O62" s="291"/>
      <c r="P62" s="292"/>
      <c r="Q62" s="297" t="s">
        <v>15</v>
      </c>
      <c r="R62" s="293" t="s">
        <v>16</v>
      </c>
      <c r="S62" s="293" t="s">
        <v>57</v>
      </c>
      <c r="T62" s="293" t="s">
        <v>88</v>
      </c>
      <c r="U62" s="295" t="s">
        <v>89</v>
      </c>
    </row>
    <row r="63" spans="1:82" s="15" customFormat="1" ht="24" customHeight="1" x14ac:dyDescent="0.15">
      <c r="A63" s="288"/>
      <c r="B63" s="290"/>
      <c r="C63" s="14" t="s">
        <v>90</v>
      </c>
      <c r="D63" s="6" t="s">
        <v>4</v>
      </c>
      <c r="E63" s="41" t="s">
        <v>91</v>
      </c>
      <c r="F63" s="8" t="s">
        <v>92</v>
      </c>
      <c r="G63" s="8" t="s">
        <v>93</v>
      </c>
      <c r="H63" s="8" t="s">
        <v>94</v>
      </c>
      <c r="I63" s="8" t="s">
        <v>95</v>
      </c>
      <c r="J63" s="8" t="s">
        <v>96</v>
      </c>
      <c r="K63" s="8" t="s">
        <v>97</v>
      </c>
      <c r="L63" s="8" t="s">
        <v>98</v>
      </c>
      <c r="M63" s="8" t="s">
        <v>99</v>
      </c>
      <c r="N63" s="8" t="s">
        <v>100</v>
      </c>
      <c r="O63" s="8" t="s">
        <v>101</v>
      </c>
      <c r="P63" s="146" t="s">
        <v>102</v>
      </c>
      <c r="Q63" s="298"/>
      <c r="R63" s="294"/>
      <c r="S63" s="294"/>
      <c r="T63" s="294"/>
      <c r="U63" s="296"/>
    </row>
    <row r="64" spans="1:82" s="15" customFormat="1" ht="15" customHeight="1" x14ac:dyDescent="0.15">
      <c r="A64" s="265" t="s">
        <v>103</v>
      </c>
      <c r="B64" s="266"/>
      <c r="C64" s="147"/>
      <c r="D64" s="148">
        <f t="shared" ref="D64:D69" si="46">SUM(E64:P64)</f>
        <v>0</v>
      </c>
      <c r="E64" s="114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38"/>
      <c r="Q64" s="48"/>
      <c r="R64" s="46"/>
      <c r="S64" s="46"/>
      <c r="T64" s="46"/>
      <c r="U64" s="49"/>
      <c r="V64" s="15" t="str">
        <f>BQ64&amp;BR64&amp;BS64&amp;BT64&amp;BU64</f>
        <v/>
      </c>
      <c r="BQ64" s="23" t="str">
        <f>IF(AND($D64&gt;0,Q64="")," * No olvide digitar la variable Pueblos originarios. Digite Cero si no tiene.",IF(Q64&gt;$D64," * La variable Pueblos originarios No puede ser mayor al Total.",""))</f>
        <v/>
      </c>
      <c r="BR64" s="23" t="str">
        <f>IF(AND($D64&gt;0,R64="")," * No olvide digitar la variable Migrantes. Digite Cero si no tiene.",IF(R64&gt;$D64," * La variable Migrantes No puede ser mayor al Total.",""))</f>
        <v/>
      </c>
      <c r="BS64" s="23" t="str">
        <f>IF(AND($D64&gt;0,S64="")," * No olvide digitar la variable Población en ECICEP. Digite Cero si no tiene.",IF(S64&gt;$D64," * La variable Población en ECICEP No puede ser mayor al Total.",""))</f>
        <v/>
      </c>
      <c r="BT64" s="23" t="str">
        <f>IF(AND($D64&gt;0,T64="")," * No olvide digitar la variable Población ELEAM o Institucionalizada. Digite Cero si no tiene.",IF(T64&gt;$D64," * La variable Población ELEAM o Institucionalizada No puede ser mayor al Total.",""))</f>
        <v/>
      </c>
      <c r="BU64" s="23" t="str">
        <f>IF(AND($D64&gt;0,U64="")," * No olvide digitar la variable Atención nutricional a personas con NED. Digite Cero si no tiene.",IF(U64&gt;$D64," * La variable Atención nutricional a personas con NED No puede ser mayor al Total.",""))</f>
        <v/>
      </c>
      <c r="BZ64" s="25">
        <f>IF(AND($D64&gt;0,Q64=""),1,IF(Q64&gt;$D64,1,0))</f>
        <v>0</v>
      </c>
      <c r="CA64" s="25">
        <f>IF(AND($D64&gt;0,R64=""),1,IF(R64&gt;$D64,1,0))</f>
        <v>0</v>
      </c>
      <c r="CB64" s="25">
        <f>IF(AND($D64&gt;0,S64=""),1,IF(S64&gt;$D64,1,0))</f>
        <v>0</v>
      </c>
      <c r="CC64" s="25">
        <f>IF(AND($D64&gt;0,T64=""),1,IF(T64&gt;$D64,1,0))</f>
        <v>0</v>
      </c>
      <c r="CD64" s="25">
        <f>IF(AND($D64&gt;0,U64=""),1,IF(U64&gt;$D64,1,0))</f>
        <v>0</v>
      </c>
    </row>
    <row r="65" spans="1:82" s="15" customFormat="1" ht="15" customHeight="1" x14ac:dyDescent="0.15">
      <c r="A65" s="279" t="s">
        <v>104</v>
      </c>
      <c r="B65" s="280"/>
      <c r="C65" s="149"/>
      <c r="D65" s="150">
        <f t="shared" si="46"/>
        <v>0</v>
      </c>
      <c r="E65" s="135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42"/>
      <c r="Q65" s="63"/>
      <c r="R65" s="62"/>
      <c r="S65" s="62"/>
      <c r="T65" s="62"/>
      <c r="U65" s="151"/>
      <c r="V65" s="15" t="str">
        <f>BQ65&amp;BR65</f>
        <v/>
      </c>
      <c r="BQ65" s="23" t="str">
        <f>IF(AND(D65&gt;0,Q65="")," * No olvide digitar la variable Pueblos originarios. Digite Cero si no tiene.",IF(Q65&gt;D65," * La variable Pueblos originarios No puede ser mayor al Total.",""))</f>
        <v/>
      </c>
      <c r="BR65" s="23" t="str">
        <f>IF(AND(D65&gt;0,R65="")," * No olvide digitar la variable Migrantes. Digite Cero si no tiene.",IF(R65&gt;D65," * La variable Migrantes No puede ser mayor al Total.",""))</f>
        <v/>
      </c>
      <c r="BS65" s="23" t="str">
        <f t="shared" ref="BS65:BS69" si="47">IF(AND($D65&gt;0,S65="")," * No olvide digitar la variable Población en ECICEP. Digite Cero si no tiene.",IF(S65&gt;$D65," * La variable Población en ECICEP No puede ser mayor al Total.",""))</f>
        <v/>
      </c>
      <c r="BT65" s="23" t="str">
        <f t="shared" ref="BT65:BT69" si="48">IF(AND($D65&gt;0,T65="")," * No olvide digitar la variable Población ELEAM o Institucionalizada. Digite Cero si no tiene.",IF(T65&gt;$D65," * La variable Población ELEAM o Institucionalizada No puede ser mayor al Total.",""))</f>
        <v/>
      </c>
      <c r="BU65" s="23" t="str">
        <f t="shared" ref="BU65:BU69" si="49">IF(AND($D65&gt;0,U65="")," * No olvide digitar la variable Atención nutricional a personas con NED. Digite Cero si no tiene.",IF(U65&gt;$D65," * La variable Atención nutricional a personas con NED No puede ser mayor al Total.",""))</f>
        <v/>
      </c>
      <c r="BZ65" s="25">
        <f>IF(AND(D65&gt;0,Q65=""),1,IF(Q65&gt;D65,1,0))</f>
        <v>0</v>
      </c>
      <c r="CA65" s="25">
        <f>IF(AND(D65&gt;0,R65=""),1,IF(R65&gt;D65,1,0))</f>
        <v>0</v>
      </c>
      <c r="CB65" s="25">
        <f t="shared" ref="CB65:CD69" si="50">IF(AND($D65&gt;0,S65=""),1,IF(S65&gt;$D65,1,0))</f>
        <v>0</v>
      </c>
      <c r="CC65" s="25">
        <f t="shared" si="50"/>
        <v>0</v>
      </c>
      <c r="CD65" s="25">
        <f t="shared" si="50"/>
        <v>0</v>
      </c>
    </row>
    <row r="66" spans="1:82" s="15" customFormat="1" ht="15" customHeight="1" x14ac:dyDescent="0.15">
      <c r="A66" s="274" t="s">
        <v>105</v>
      </c>
      <c r="B66" s="43" t="s">
        <v>106</v>
      </c>
      <c r="C66" s="147"/>
      <c r="D66" s="148">
        <f t="shared" si="46"/>
        <v>0</v>
      </c>
      <c r="E66" s="152"/>
      <c r="F66" s="153"/>
      <c r="G66" s="153"/>
      <c r="H66" s="153"/>
      <c r="I66" s="153"/>
      <c r="J66" s="153"/>
      <c r="K66" s="153"/>
      <c r="L66" s="153"/>
      <c r="M66" s="153"/>
      <c r="N66" s="153"/>
      <c r="O66" s="153"/>
      <c r="P66" s="154"/>
      <c r="Q66" s="79"/>
      <c r="R66" s="75"/>
      <c r="S66" s="75"/>
      <c r="T66" s="75"/>
      <c r="U66" s="155"/>
      <c r="V66" s="15" t="str">
        <f>BQ66&amp;BR66</f>
        <v/>
      </c>
      <c r="BQ66" s="23" t="str">
        <f>IF(AND(D66&gt;0,Q66="")," * No olvide digitar la variable Pueblos originarios. Digite Cero si no tiene.",IF(Q66&gt;D66," * La variable Pueblos originarios No puede ser mayor al Total.",""))</f>
        <v/>
      </c>
      <c r="BR66" s="23" t="str">
        <f>IF(AND(D66&gt;0,R66="")," * No olvide digitar la variable Migrantes. Digite Cero si no tiene.",IF(R66&gt;D66," * La variable Migrantes No puede ser mayor al Total.",""))</f>
        <v/>
      </c>
      <c r="BS66" s="23" t="str">
        <f t="shared" si="47"/>
        <v/>
      </c>
      <c r="BT66" s="23" t="str">
        <f t="shared" si="48"/>
        <v/>
      </c>
      <c r="BU66" s="23" t="str">
        <f t="shared" si="49"/>
        <v/>
      </c>
      <c r="BZ66" s="25">
        <f>IF(AND(D66&gt;0,Q66=""),1,IF(Q66&gt;D66,1,0))</f>
        <v>0</v>
      </c>
      <c r="CA66" s="25">
        <f>IF(AND(D66&gt;0,R66=""),1,IF(R66&gt;D66,1,0))</f>
        <v>0</v>
      </c>
      <c r="CB66" s="25">
        <f t="shared" si="50"/>
        <v>0</v>
      </c>
      <c r="CC66" s="25">
        <f t="shared" si="50"/>
        <v>0</v>
      </c>
      <c r="CD66" s="25">
        <f t="shared" si="50"/>
        <v>0</v>
      </c>
    </row>
    <row r="67" spans="1:82" s="15" customFormat="1" ht="15" customHeight="1" x14ac:dyDescent="0.15">
      <c r="A67" s="275"/>
      <c r="B67" s="134" t="s">
        <v>107</v>
      </c>
      <c r="C67" s="156"/>
      <c r="D67" s="157">
        <f t="shared" si="46"/>
        <v>0</v>
      </c>
      <c r="E67" s="135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42"/>
      <c r="Q67" s="63"/>
      <c r="R67" s="62"/>
      <c r="S67" s="62"/>
      <c r="T67" s="62"/>
      <c r="U67" s="151"/>
      <c r="V67" s="15" t="str">
        <f>BQ67&amp;BR67</f>
        <v/>
      </c>
      <c r="BQ67" s="23" t="str">
        <f>IF(AND(D67&gt;0,Q67="")," * No olvide digitar la variable Pueblos originarios. Digite Cero si no tiene.",IF(Q67&gt;D67," * La variable Pueblos originarios No puede ser mayor al Total.",""))</f>
        <v/>
      </c>
      <c r="BR67" s="23" t="str">
        <f>IF(AND(D67&gt;0,R67="")," * No olvide digitar la variable Migrantes. Digite Cero si no tiene.",IF(R67&gt;D67," * La variable Migrantes No puede ser mayor al Total.",""))</f>
        <v/>
      </c>
      <c r="BS67" s="23" t="str">
        <f t="shared" si="47"/>
        <v/>
      </c>
      <c r="BT67" s="23" t="str">
        <f t="shared" si="48"/>
        <v/>
      </c>
      <c r="BU67" s="23" t="str">
        <f t="shared" si="49"/>
        <v/>
      </c>
      <c r="BZ67" s="25">
        <f>IF(AND(D67&gt;0,Q67=""),1,IF(Q67&gt;D67,1,0))</f>
        <v>0</v>
      </c>
      <c r="CA67" s="25">
        <f>IF(AND(D67&gt;0,R67=""),1,IF(R67&gt;D67,1,0))</f>
        <v>0</v>
      </c>
      <c r="CB67" s="25">
        <f t="shared" si="50"/>
        <v>0</v>
      </c>
      <c r="CC67" s="25">
        <f t="shared" si="50"/>
        <v>0</v>
      </c>
      <c r="CD67" s="25">
        <f t="shared" si="50"/>
        <v>0</v>
      </c>
    </row>
    <row r="68" spans="1:82" s="15" customFormat="1" ht="15" customHeight="1" x14ac:dyDescent="0.15">
      <c r="A68" s="275"/>
      <c r="B68" s="158" t="s">
        <v>108</v>
      </c>
      <c r="C68" s="159"/>
      <c r="D68" s="160">
        <f t="shared" si="46"/>
        <v>0</v>
      </c>
      <c r="E68" s="152"/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154"/>
      <c r="Q68" s="79"/>
      <c r="R68" s="75"/>
      <c r="S68" s="75"/>
      <c r="T68" s="75"/>
      <c r="U68" s="155"/>
      <c r="V68" s="15" t="str">
        <f>BQ68&amp;BR68</f>
        <v/>
      </c>
      <c r="BQ68" s="23" t="str">
        <f>IF(AND(D68&gt;0,Q68="")," * No olvide digitar la variable Pueblos originarios. Digite Cero si no tiene.",IF(Q68&gt;D68," * La variable Pueblos originarios No puede ser mayor al Total.",""))</f>
        <v/>
      </c>
      <c r="BR68" s="23" t="str">
        <f>IF(AND(D68&gt;0,R68="")," * No olvide digitar la variable Migrantes. Digite Cero si no tiene.",IF(R68&gt;D68," * La variable Migrantes No puede ser mayor al Total.",""))</f>
        <v/>
      </c>
      <c r="BS68" s="23" t="str">
        <f t="shared" si="47"/>
        <v/>
      </c>
      <c r="BT68" s="23" t="str">
        <f t="shared" si="48"/>
        <v/>
      </c>
      <c r="BU68" s="23" t="str">
        <f t="shared" si="49"/>
        <v/>
      </c>
      <c r="BZ68" s="25">
        <f>IF(AND(D68&gt;0,Q68=""),1,IF(Q68&gt;D68,1,0))</f>
        <v>0</v>
      </c>
      <c r="CA68" s="25">
        <f>IF(AND(D68&gt;0,R68=""),1,IF(R68&gt;D68,1,0))</f>
        <v>0</v>
      </c>
      <c r="CB68" s="25">
        <f t="shared" si="50"/>
        <v>0</v>
      </c>
      <c r="CC68" s="25">
        <f t="shared" si="50"/>
        <v>0</v>
      </c>
      <c r="CD68" s="25">
        <f t="shared" si="50"/>
        <v>0</v>
      </c>
    </row>
    <row r="69" spans="1:82" s="15" customFormat="1" ht="15" customHeight="1" x14ac:dyDescent="0.15">
      <c r="A69" s="276"/>
      <c r="B69" s="161" t="s">
        <v>109</v>
      </c>
      <c r="C69" s="162"/>
      <c r="D69" s="150">
        <f t="shared" si="46"/>
        <v>0</v>
      </c>
      <c r="E69" s="163"/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5"/>
      <c r="Q69" s="98"/>
      <c r="R69" s="60"/>
      <c r="S69" s="60"/>
      <c r="T69" s="60"/>
      <c r="U69" s="64"/>
      <c r="V69" s="15" t="str">
        <f>BQ69&amp;BR69</f>
        <v/>
      </c>
      <c r="BQ69" s="23" t="str">
        <f>IF(AND(D69&gt;0,Q69="")," * No olvide digitar la variable Pueblos originarios. Digite Cero si no tiene.",IF(Q69&gt;D69," * La variable Pueblos originarios No puede ser mayor al Total.",""))</f>
        <v/>
      </c>
      <c r="BR69" s="23" t="str">
        <f>IF(AND(D69&gt;0,R69="")," * No olvide digitar la variable Migrantes. Digite Cero si no tiene.",IF(R69&gt;D69," * La variable Migrantes No puede ser mayor al Total.",""))</f>
        <v/>
      </c>
      <c r="BS69" s="23" t="str">
        <f t="shared" si="47"/>
        <v/>
      </c>
      <c r="BT69" s="23" t="str">
        <f t="shared" si="48"/>
        <v/>
      </c>
      <c r="BU69" s="23" t="str">
        <f t="shared" si="49"/>
        <v/>
      </c>
      <c r="BZ69" s="25">
        <f>IF(AND(D69&gt;0,Q69=""),1,IF(Q69&gt;D69,1,0))</f>
        <v>0</v>
      </c>
      <c r="CA69" s="25">
        <f>IF(AND(D69&gt;0,R69=""),1,IF(R69&gt;D69,1,0))</f>
        <v>0</v>
      </c>
      <c r="CB69" s="25">
        <f t="shared" si="50"/>
        <v>0</v>
      </c>
      <c r="CC69" s="25">
        <f t="shared" si="50"/>
        <v>0</v>
      </c>
      <c r="CD69" s="25">
        <f t="shared" si="50"/>
        <v>0</v>
      </c>
    </row>
    <row r="70" spans="1:82" s="5" customFormat="1" ht="18" customHeight="1" x14ac:dyDescent="0.15">
      <c r="A70" s="166" t="s">
        <v>110</v>
      </c>
    </row>
    <row r="71" spans="1:82" s="15" customFormat="1" ht="15" customHeight="1" x14ac:dyDescent="0.15">
      <c r="A71" s="287" t="s">
        <v>111</v>
      </c>
      <c r="B71" s="289"/>
      <c r="C71" s="308" t="s">
        <v>112</v>
      </c>
      <c r="D71" s="308"/>
      <c r="E71" s="308"/>
      <c r="F71" s="308"/>
      <c r="G71" s="309"/>
      <c r="H71" s="284" t="s">
        <v>113</v>
      </c>
      <c r="I71" s="285"/>
    </row>
    <row r="72" spans="1:82" s="15" customFormat="1" ht="15" customHeight="1" x14ac:dyDescent="0.15">
      <c r="A72" s="306"/>
      <c r="B72" s="307"/>
      <c r="C72" s="287" t="s">
        <v>4</v>
      </c>
      <c r="D72" s="263" t="s">
        <v>114</v>
      </c>
      <c r="E72" s="264"/>
      <c r="F72" s="267"/>
      <c r="G72" s="299" t="s">
        <v>115</v>
      </c>
      <c r="H72" s="286"/>
      <c r="I72" s="285"/>
    </row>
    <row r="73" spans="1:82" s="15" customFormat="1" ht="21" x14ac:dyDescent="0.15">
      <c r="A73" s="288"/>
      <c r="B73" s="290"/>
      <c r="C73" s="288"/>
      <c r="D73" s="41" t="s">
        <v>116</v>
      </c>
      <c r="E73" s="8" t="s">
        <v>117</v>
      </c>
      <c r="F73" s="42" t="s">
        <v>102</v>
      </c>
      <c r="G73" s="300"/>
      <c r="H73" s="14" t="s">
        <v>118</v>
      </c>
      <c r="I73" s="6" t="s">
        <v>115</v>
      </c>
    </row>
    <row r="74" spans="1:82" s="15" customFormat="1" ht="15" customHeight="1" x14ac:dyDescent="0.15">
      <c r="A74" s="301" t="s">
        <v>119</v>
      </c>
      <c r="B74" s="302"/>
      <c r="C74" s="113">
        <f t="shared" ref="C74:C81" si="51">SUM(D74:F74)+H74</f>
        <v>0</v>
      </c>
      <c r="D74" s="167"/>
      <c r="E74" s="168"/>
      <c r="F74" s="169"/>
      <c r="G74" s="170"/>
      <c r="H74" s="171"/>
      <c r="I74" s="172"/>
    </row>
    <row r="75" spans="1:82" s="15" customFormat="1" ht="15" customHeight="1" x14ac:dyDescent="0.15">
      <c r="A75" s="303" t="s">
        <v>120</v>
      </c>
      <c r="B75" s="304"/>
      <c r="C75" s="120">
        <f t="shared" si="51"/>
        <v>0</v>
      </c>
      <c r="D75" s="173"/>
      <c r="E75" s="20"/>
      <c r="F75" s="174"/>
      <c r="G75" s="175"/>
      <c r="H75" s="176"/>
      <c r="I75" s="177"/>
    </row>
    <row r="76" spans="1:82" s="15" customFormat="1" ht="15" customHeight="1" x14ac:dyDescent="0.15">
      <c r="A76" s="303" t="s">
        <v>121</v>
      </c>
      <c r="B76" s="304"/>
      <c r="C76" s="120">
        <f t="shared" si="51"/>
        <v>0</v>
      </c>
      <c r="D76" s="173"/>
      <c r="E76" s="20"/>
      <c r="F76" s="174"/>
      <c r="G76" s="175"/>
      <c r="H76" s="176"/>
      <c r="I76" s="177"/>
    </row>
    <row r="77" spans="1:82" s="15" customFormat="1" ht="15" customHeight="1" x14ac:dyDescent="0.15">
      <c r="A77" s="305" t="s">
        <v>65</v>
      </c>
      <c r="B77" s="304"/>
      <c r="C77" s="120">
        <f t="shared" si="51"/>
        <v>0</v>
      </c>
      <c r="D77" s="173"/>
      <c r="E77" s="20"/>
      <c r="F77" s="174"/>
      <c r="G77" s="175"/>
      <c r="H77" s="176"/>
      <c r="I77" s="177"/>
    </row>
    <row r="78" spans="1:82" s="15" customFormat="1" ht="15" customHeight="1" x14ac:dyDescent="0.15">
      <c r="A78" s="305" t="s">
        <v>66</v>
      </c>
      <c r="B78" s="304"/>
      <c r="C78" s="120">
        <f t="shared" si="51"/>
        <v>0</v>
      </c>
      <c r="D78" s="173"/>
      <c r="E78" s="20"/>
      <c r="F78" s="174"/>
      <c r="G78" s="175"/>
      <c r="H78" s="176"/>
      <c r="I78" s="177"/>
    </row>
    <row r="79" spans="1:82" s="15" customFormat="1" ht="15" customHeight="1" x14ac:dyDescent="0.15">
      <c r="A79" s="303" t="s">
        <v>122</v>
      </c>
      <c r="B79" s="304"/>
      <c r="C79" s="120">
        <f t="shared" si="51"/>
        <v>0</v>
      </c>
      <c r="D79" s="173"/>
      <c r="E79" s="20"/>
      <c r="F79" s="174"/>
      <c r="G79" s="175"/>
      <c r="H79" s="176"/>
      <c r="I79" s="177"/>
    </row>
    <row r="80" spans="1:82" s="15" customFormat="1" ht="15" customHeight="1" x14ac:dyDescent="0.15">
      <c r="A80" s="303" t="s">
        <v>123</v>
      </c>
      <c r="B80" s="304"/>
      <c r="C80" s="120">
        <f t="shared" si="51"/>
        <v>0</v>
      </c>
      <c r="D80" s="173"/>
      <c r="E80" s="20"/>
      <c r="F80" s="174"/>
      <c r="G80" s="175"/>
      <c r="H80" s="176"/>
      <c r="I80" s="177"/>
    </row>
    <row r="81" spans="1:78" s="15" customFormat="1" ht="15" customHeight="1" x14ac:dyDescent="0.15">
      <c r="A81" s="310" t="s">
        <v>68</v>
      </c>
      <c r="B81" s="311"/>
      <c r="C81" s="178">
        <f t="shared" si="51"/>
        <v>0</v>
      </c>
      <c r="D81" s="179"/>
      <c r="E81" s="37"/>
      <c r="F81" s="180"/>
      <c r="G81" s="181"/>
      <c r="H81" s="182"/>
      <c r="I81" s="183"/>
    </row>
    <row r="82" spans="1:78" s="15" customFormat="1" ht="15" customHeight="1" x14ac:dyDescent="0.15">
      <c r="A82" s="1" t="s">
        <v>124</v>
      </c>
    </row>
    <row r="83" spans="1:78" s="5" customFormat="1" ht="18" customHeight="1" x14ac:dyDescent="0.15">
      <c r="A83" s="3" t="s">
        <v>125</v>
      </c>
    </row>
    <row r="84" spans="1:78" s="15" customFormat="1" ht="15" customHeight="1" x14ac:dyDescent="0.15">
      <c r="A84" s="312" t="s">
        <v>126</v>
      </c>
      <c r="B84" s="312" t="s">
        <v>127</v>
      </c>
      <c r="C84" s="263" t="s">
        <v>128</v>
      </c>
      <c r="D84" s="264"/>
      <c r="E84" s="264"/>
      <c r="F84" s="264"/>
      <c r="G84" s="267"/>
    </row>
    <row r="85" spans="1:78" s="15" customFormat="1" ht="15" customHeight="1" x14ac:dyDescent="0.15">
      <c r="A85" s="313"/>
      <c r="B85" s="313"/>
      <c r="C85" s="41" t="s">
        <v>129</v>
      </c>
      <c r="D85" s="11" t="s">
        <v>121</v>
      </c>
      <c r="E85" s="8" t="s">
        <v>130</v>
      </c>
      <c r="F85" s="8" t="s">
        <v>66</v>
      </c>
      <c r="G85" s="42" t="s">
        <v>122</v>
      </c>
    </row>
    <row r="86" spans="1:78" s="15" customFormat="1" ht="15" customHeight="1" x14ac:dyDescent="0.15">
      <c r="A86" s="184" t="s">
        <v>131</v>
      </c>
      <c r="B86" s="185">
        <f>SUM(C86:G86)</f>
        <v>0</v>
      </c>
      <c r="C86" s="167"/>
      <c r="D86" s="186"/>
      <c r="E86" s="186"/>
      <c r="F86" s="186"/>
      <c r="G86" s="187"/>
    </row>
    <row r="87" spans="1:78" s="15" customFormat="1" ht="15" customHeight="1" x14ac:dyDescent="0.15">
      <c r="A87" s="188" t="s">
        <v>80</v>
      </c>
      <c r="B87" s="189">
        <f>SUM(C87:G87)</f>
        <v>0</v>
      </c>
      <c r="C87" s="179"/>
      <c r="D87" s="190"/>
      <c r="E87" s="190"/>
      <c r="F87" s="190"/>
      <c r="G87" s="39"/>
    </row>
    <row r="88" spans="1:78" s="191" customFormat="1" ht="18" customHeight="1" x14ac:dyDescent="0.2">
      <c r="A88" s="3" t="s">
        <v>132</v>
      </c>
    </row>
    <row r="89" spans="1:78" s="15" customFormat="1" ht="21" x14ac:dyDescent="0.15">
      <c r="A89" s="192" t="s">
        <v>133</v>
      </c>
      <c r="B89" s="193" t="s">
        <v>134</v>
      </c>
      <c r="C89" s="193" t="s">
        <v>135</v>
      </c>
    </row>
    <row r="90" spans="1:78" s="15" customFormat="1" ht="15" customHeight="1" x14ac:dyDescent="0.15">
      <c r="A90" s="194" t="s">
        <v>131</v>
      </c>
      <c r="B90" s="195"/>
      <c r="C90" s="195"/>
    </row>
    <row r="91" spans="1:78" s="5" customFormat="1" ht="18" customHeight="1" x14ac:dyDescent="0.15">
      <c r="A91" s="3" t="s">
        <v>136</v>
      </c>
    </row>
    <row r="92" spans="1:78" s="15" customFormat="1" ht="15" customHeight="1" x14ac:dyDescent="0.15">
      <c r="A92" s="316" t="s">
        <v>137</v>
      </c>
      <c r="B92" s="316" t="s">
        <v>4</v>
      </c>
      <c r="C92" s="317" t="s">
        <v>138</v>
      </c>
      <c r="D92" s="318"/>
      <c r="E92" s="318"/>
      <c r="F92" s="318"/>
      <c r="G92" s="318"/>
      <c r="H92" s="318"/>
      <c r="I92" s="318"/>
      <c r="J92" s="318"/>
      <c r="K92" s="318"/>
      <c r="L92" s="318"/>
      <c r="M92" s="318"/>
      <c r="N92" s="318"/>
      <c r="O92" s="318"/>
      <c r="P92" s="318"/>
      <c r="Q92" s="318"/>
      <c r="R92" s="318"/>
      <c r="S92" s="318"/>
      <c r="T92" s="319" t="s">
        <v>139</v>
      </c>
      <c r="U92" s="320"/>
    </row>
    <row r="93" spans="1:78" s="15" customFormat="1" ht="15" customHeight="1" x14ac:dyDescent="0.15">
      <c r="A93" s="316"/>
      <c r="B93" s="316"/>
      <c r="C93" s="323" t="s">
        <v>111</v>
      </c>
      <c r="D93" s="324"/>
      <c r="E93" s="324"/>
      <c r="F93" s="324"/>
      <c r="G93" s="324"/>
      <c r="H93" s="324"/>
      <c r="I93" s="324"/>
      <c r="J93" s="324"/>
      <c r="K93" s="324"/>
      <c r="L93" s="324"/>
      <c r="M93" s="324"/>
      <c r="N93" s="324"/>
      <c r="O93" s="324"/>
      <c r="P93" s="324"/>
      <c r="Q93" s="324"/>
      <c r="R93" s="324"/>
      <c r="S93" s="324"/>
      <c r="T93" s="321"/>
      <c r="U93" s="322"/>
    </row>
    <row r="94" spans="1:78" s="15" customFormat="1" ht="24.95" customHeight="1" x14ac:dyDescent="0.15">
      <c r="A94" s="316"/>
      <c r="B94" s="316"/>
      <c r="C94" s="41" t="s">
        <v>129</v>
      </c>
      <c r="D94" s="8" t="s">
        <v>121</v>
      </c>
      <c r="E94" s="8" t="s">
        <v>130</v>
      </c>
      <c r="F94" s="8" t="s">
        <v>66</v>
      </c>
      <c r="G94" s="8" t="s">
        <v>122</v>
      </c>
      <c r="H94" s="8" t="s">
        <v>140</v>
      </c>
      <c r="I94" s="8" t="s">
        <v>141</v>
      </c>
      <c r="J94" s="8" t="s">
        <v>142</v>
      </c>
      <c r="K94" s="8" t="s">
        <v>143</v>
      </c>
      <c r="L94" s="8" t="s">
        <v>144</v>
      </c>
      <c r="M94" s="8" t="s">
        <v>145</v>
      </c>
      <c r="N94" s="8" t="s">
        <v>146</v>
      </c>
      <c r="O94" s="196" t="s">
        <v>147</v>
      </c>
      <c r="P94" s="8" t="s">
        <v>148</v>
      </c>
      <c r="Q94" s="8" t="s">
        <v>149</v>
      </c>
      <c r="R94" s="8" t="s">
        <v>150</v>
      </c>
      <c r="S94" s="42" t="s">
        <v>151</v>
      </c>
      <c r="T94" s="197" t="s">
        <v>152</v>
      </c>
      <c r="U94" s="198" t="s">
        <v>153</v>
      </c>
    </row>
    <row r="95" spans="1:78" s="15" customFormat="1" ht="21" customHeight="1" x14ac:dyDescent="0.15">
      <c r="A95" s="199" t="s">
        <v>154</v>
      </c>
      <c r="B95" s="200">
        <f>SUM(C95:S95)</f>
        <v>0</v>
      </c>
      <c r="C95" s="167"/>
      <c r="D95" s="168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68"/>
      <c r="R95" s="168"/>
      <c r="S95" s="169"/>
      <c r="T95" s="167"/>
      <c r="U95" s="187"/>
      <c r="V95" s="15" t="str">
        <f>BQ95&amp;BR95</f>
        <v/>
      </c>
      <c r="BQ95" s="23" t="str">
        <f>IF((T95+U95)&lt;&gt;B95," * El total de Consultas por Sexo debe ser igual al Total de Consultas por grupo de Edad","")</f>
        <v/>
      </c>
      <c r="BZ95" s="25">
        <f t="shared" ref="BZ95:BZ109" si="52">IF((T95+U95)&lt;&gt;B95,1,0)</f>
        <v>0</v>
      </c>
    </row>
    <row r="96" spans="1:78" s="15" customFormat="1" ht="15" customHeight="1" x14ac:dyDescent="0.15">
      <c r="A96" s="201" t="s">
        <v>155</v>
      </c>
      <c r="B96" s="200">
        <f t="shared" ref="B96:B109" si="53">SUM(C96:S96)</f>
        <v>0</v>
      </c>
      <c r="C96" s="173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174"/>
      <c r="T96" s="173"/>
      <c r="U96" s="22"/>
      <c r="V96" s="15" t="str">
        <f t="shared" ref="V96:V109" si="54">BQ96&amp;BR96</f>
        <v/>
      </c>
      <c r="BQ96" s="23" t="str">
        <f t="shared" ref="BQ96:BQ109" si="55">IF((T96+U96)&lt;&gt;B96," * El total de Consultas por Sexo debe ser igual al Total de Consultas por grupo de Edad","")</f>
        <v/>
      </c>
      <c r="BZ96" s="25">
        <f t="shared" si="52"/>
        <v>0</v>
      </c>
    </row>
    <row r="97" spans="1:78" s="15" customFormat="1" ht="15" customHeight="1" x14ac:dyDescent="0.15">
      <c r="A97" s="201" t="s">
        <v>156</v>
      </c>
      <c r="B97" s="200">
        <f t="shared" si="53"/>
        <v>0</v>
      </c>
      <c r="C97" s="173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174"/>
      <c r="T97" s="173"/>
      <c r="U97" s="22"/>
      <c r="V97" s="15" t="str">
        <f t="shared" si="54"/>
        <v/>
      </c>
      <c r="BQ97" s="23" t="str">
        <f t="shared" si="55"/>
        <v/>
      </c>
      <c r="BZ97" s="25">
        <f t="shared" si="52"/>
        <v>0</v>
      </c>
    </row>
    <row r="98" spans="1:78" s="15" customFormat="1" ht="21" x14ac:dyDescent="0.15">
      <c r="A98" s="199" t="s">
        <v>157</v>
      </c>
      <c r="B98" s="200">
        <f t="shared" si="53"/>
        <v>0</v>
      </c>
      <c r="C98" s="173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174"/>
      <c r="T98" s="173"/>
      <c r="U98" s="22"/>
      <c r="V98" s="15" t="str">
        <f t="shared" si="54"/>
        <v/>
      </c>
      <c r="BQ98" s="23" t="str">
        <f t="shared" si="55"/>
        <v/>
      </c>
      <c r="BZ98" s="25">
        <f t="shared" si="52"/>
        <v>0</v>
      </c>
    </row>
    <row r="99" spans="1:78" s="15" customFormat="1" ht="15" customHeight="1" x14ac:dyDescent="0.15">
      <c r="A99" s="201" t="s">
        <v>158</v>
      </c>
      <c r="B99" s="200">
        <f t="shared" si="53"/>
        <v>0</v>
      </c>
      <c r="C99" s="173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174"/>
      <c r="T99" s="173"/>
      <c r="U99" s="22"/>
      <c r="V99" s="15" t="str">
        <f t="shared" si="54"/>
        <v/>
      </c>
      <c r="BQ99" s="23" t="str">
        <f t="shared" si="55"/>
        <v/>
      </c>
      <c r="BZ99" s="25">
        <f t="shared" si="52"/>
        <v>0</v>
      </c>
    </row>
    <row r="100" spans="1:78" s="15" customFormat="1" ht="15" customHeight="1" x14ac:dyDescent="0.15">
      <c r="A100" s="201" t="s">
        <v>159</v>
      </c>
      <c r="B100" s="200">
        <f t="shared" si="53"/>
        <v>0</v>
      </c>
      <c r="C100" s="173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174"/>
      <c r="T100" s="173"/>
      <c r="U100" s="22"/>
      <c r="V100" s="15" t="str">
        <f t="shared" si="54"/>
        <v/>
      </c>
      <c r="BQ100" s="23" t="str">
        <f t="shared" si="55"/>
        <v/>
      </c>
      <c r="BZ100" s="25">
        <f t="shared" si="52"/>
        <v>0</v>
      </c>
    </row>
    <row r="101" spans="1:78" s="15" customFormat="1" ht="15" customHeight="1" x14ac:dyDescent="0.15">
      <c r="A101" s="201" t="s">
        <v>160</v>
      </c>
      <c r="B101" s="200">
        <f t="shared" si="53"/>
        <v>0</v>
      </c>
      <c r="C101" s="173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174"/>
      <c r="T101" s="173"/>
      <c r="U101" s="22"/>
      <c r="V101" s="15" t="str">
        <f t="shared" si="54"/>
        <v/>
      </c>
      <c r="BQ101" s="23" t="str">
        <f t="shared" si="55"/>
        <v/>
      </c>
      <c r="BZ101" s="25">
        <f t="shared" si="52"/>
        <v>0</v>
      </c>
    </row>
    <row r="102" spans="1:78" s="15" customFormat="1" ht="15" customHeight="1" x14ac:dyDescent="0.15">
      <c r="A102" s="201" t="s">
        <v>161</v>
      </c>
      <c r="B102" s="200">
        <f t="shared" si="53"/>
        <v>0</v>
      </c>
      <c r="C102" s="173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174"/>
      <c r="T102" s="173"/>
      <c r="U102" s="22"/>
      <c r="V102" s="15" t="str">
        <f t="shared" si="54"/>
        <v/>
      </c>
      <c r="BQ102" s="23" t="str">
        <f t="shared" si="55"/>
        <v/>
      </c>
      <c r="BZ102" s="25">
        <f t="shared" si="52"/>
        <v>0</v>
      </c>
    </row>
    <row r="103" spans="1:78" s="15" customFormat="1" ht="15" customHeight="1" x14ac:dyDescent="0.15">
      <c r="A103" s="201" t="s">
        <v>162</v>
      </c>
      <c r="B103" s="200">
        <f t="shared" si="53"/>
        <v>0</v>
      </c>
      <c r="C103" s="173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174"/>
      <c r="T103" s="173"/>
      <c r="U103" s="22"/>
      <c r="V103" s="15" t="str">
        <f t="shared" si="54"/>
        <v/>
      </c>
      <c r="BQ103" s="23" t="str">
        <f t="shared" si="55"/>
        <v/>
      </c>
      <c r="BZ103" s="25">
        <f t="shared" si="52"/>
        <v>0</v>
      </c>
    </row>
    <row r="104" spans="1:78" s="15" customFormat="1" ht="15" customHeight="1" x14ac:dyDescent="0.15">
      <c r="A104" s="201" t="s">
        <v>163</v>
      </c>
      <c r="B104" s="200">
        <f t="shared" si="53"/>
        <v>0</v>
      </c>
      <c r="C104" s="173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174"/>
      <c r="T104" s="173"/>
      <c r="U104" s="22"/>
      <c r="V104" s="15" t="str">
        <f t="shared" si="54"/>
        <v/>
      </c>
      <c r="BQ104" s="23" t="str">
        <f t="shared" si="55"/>
        <v/>
      </c>
      <c r="BZ104" s="25">
        <f t="shared" si="52"/>
        <v>0</v>
      </c>
    </row>
    <row r="105" spans="1:78" s="15" customFormat="1" ht="15" customHeight="1" x14ac:dyDescent="0.15">
      <c r="A105" s="201" t="s">
        <v>164</v>
      </c>
      <c r="B105" s="200">
        <f t="shared" si="53"/>
        <v>0</v>
      </c>
      <c r="C105" s="173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174"/>
      <c r="T105" s="173"/>
      <c r="U105" s="22"/>
      <c r="V105" s="15" t="str">
        <f t="shared" si="54"/>
        <v/>
      </c>
      <c r="BQ105" s="23" t="str">
        <f t="shared" si="55"/>
        <v/>
      </c>
      <c r="BZ105" s="25">
        <f t="shared" si="52"/>
        <v>0</v>
      </c>
    </row>
    <row r="106" spans="1:78" s="15" customFormat="1" ht="15" customHeight="1" x14ac:dyDescent="0.15">
      <c r="A106" s="201" t="s">
        <v>165</v>
      </c>
      <c r="B106" s="200">
        <f t="shared" si="53"/>
        <v>0</v>
      </c>
      <c r="C106" s="173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174"/>
      <c r="T106" s="173"/>
      <c r="U106" s="22"/>
      <c r="V106" s="15" t="str">
        <f t="shared" si="54"/>
        <v/>
      </c>
      <c r="BQ106" s="23" t="str">
        <f t="shared" si="55"/>
        <v/>
      </c>
      <c r="BZ106" s="25">
        <f t="shared" si="52"/>
        <v>0</v>
      </c>
    </row>
    <row r="107" spans="1:78" s="15" customFormat="1" ht="15" customHeight="1" x14ac:dyDescent="0.15">
      <c r="A107" s="201" t="s">
        <v>166</v>
      </c>
      <c r="B107" s="200">
        <f t="shared" si="53"/>
        <v>0</v>
      </c>
      <c r="C107" s="173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174"/>
      <c r="T107" s="173"/>
      <c r="U107" s="22"/>
      <c r="V107" s="15" t="str">
        <f t="shared" si="54"/>
        <v/>
      </c>
      <c r="BQ107" s="23" t="str">
        <f t="shared" si="55"/>
        <v/>
      </c>
      <c r="BZ107" s="25">
        <f t="shared" si="52"/>
        <v>0</v>
      </c>
    </row>
    <row r="108" spans="1:78" s="15" customFormat="1" ht="15" customHeight="1" x14ac:dyDescent="0.15">
      <c r="A108" s="201" t="s">
        <v>167</v>
      </c>
      <c r="B108" s="200">
        <f t="shared" si="53"/>
        <v>0</v>
      </c>
      <c r="C108" s="173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174"/>
      <c r="T108" s="173"/>
      <c r="U108" s="22"/>
      <c r="V108" s="15" t="str">
        <f t="shared" si="54"/>
        <v/>
      </c>
      <c r="BQ108" s="23" t="str">
        <f t="shared" si="55"/>
        <v/>
      </c>
      <c r="BZ108" s="25">
        <f t="shared" si="52"/>
        <v>0</v>
      </c>
    </row>
    <row r="109" spans="1:78" s="15" customFormat="1" ht="15" customHeight="1" x14ac:dyDescent="0.15">
      <c r="A109" s="201" t="s">
        <v>168</v>
      </c>
      <c r="B109" s="200">
        <f t="shared" si="53"/>
        <v>0</v>
      </c>
      <c r="C109" s="179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180"/>
      <c r="T109" s="179"/>
      <c r="U109" s="39"/>
      <c r="V109" s="15" t="str">
        <f t="shared" si="54"/>
        <v/>
      </c>
      <c r="BQ109" s="23" t="str">
        <f t="shared" si="55"/>
        <v/>
      </c>
      <c r="BZ109" s="25">
        <f t="shared" si="52"/>
        <v>0</v>
      </c>
    </row>
    <row r="110" spans="1:78" s="15" customFormat="1" ht="15" customHeight="1" x14ac:dyDescent="0.15">
      <c r="A110" s="202" t="s">
        <v>4</v>
      </c>
      <c r="B110" s="203">
        <f>SUM(C110:S110)</f>
        <v>0</v>
      </c>
      <c r="C110" s="204">
        <f>SUM(C95:C109)</f>
        <v>0</v>
      </c>
      <c r="D110" s="205">
        <f t="shared" ref="D110:U110" si="56">SUM(D95:D109)</f>
        <v>0</v>
      </c>
      <c r="E110" s="205">
        <f t="shared" si="56"/>
        <v>0</v>
      </c>
      <c r="F110" s="205">
        <f t="shared" si="56"/>
        <v>0</v>
      </c>
      <c r="G110" s="205">
        <f t="shared" si="56"/>
        <v>0</v>
      </c>
      <c r="H110" s="206">
        <f t="shared" si="56"/>
        <v>0</v>
      </c>
      <c r="I110" s="205">
        <f t="shared" si="56"/>
        <v>0</v>
      </c>
      <c r="J110" s="205">
        <f t="shared" si="56"/>
        <v>0</v>
      </c>
      <c r="K110" s="205">
        <f t="shared" si="56"/>
        <v>0</v>
      </c>
      <c r="L110" s="205">
        <f t="shared" si="56"/>
        <v>0</v>
      </c>
      <c r="M110" s="205">
        <f t="shared" si="56"/>
        <v>0</v>
      </c>
      <c r="N110" s="205">
        <f t="shared" si="56"/>
        <v>0</v>
      </c>
      <c r="O110" s="205">
        <f t="shared" si="56"/>
        <v>0</v>
      </c>
      <c r="P110" s="205">
        <f t="shared" si="56"/>
        <v>0</v>
      </c>
      <c r="Q110" s="205">
        <f t="shared" si="56"/>
        <v>0</v>
      </c>
      <c r="R110" s="205">
        <f t="shared" si="56"/>
        <v>0</v>
      </c>
      <c r="S110" s="207">
        <f t="shared" si="56"/>
        <v>0</v>
      </c>
      <c r="T110" s="204">
        <f t="shared" si="56"/>
        <v>0</v>
      </c>
      <c r="U110" s="207">
        <f t="shared" si="56"/>
        <v>0</v>
      </c>
    </row>
    <row r="111" spans="1:78" s="5" customFormat="1" ht="18" customHeight="1" x14ac:dyDescent="0.15">
      <c r="A111" s="108" t="s">
        <v>169</v>
      </c>
    </row>
    <row r="112" spans="1:78" s="15" customFormat="1" ht="15" customHeight="1" x14ac:dyDescent="0.15">
      <c r="A112" s="284" t="s">
        <v>170</v>
      </c>
      <c r="B112" s="326" t="s">
        <v>171</v>
      </c>
      <c r="C112" s="329" t="s">
        <v>172</v>
      </c>
      <c r="D112" s="330"/>
      <c r="E112" s="331"/>
      <c r="F112" s="263" t="s">
        <v>173</v>
      </c>
      <c r="G112" s="264"/>
      <c r="H112" s="264"/>
      <c r="I112" s="264"/>
      <c r="J112" s="264"/>
      <c r="K112" s="264"/>
      <c r="L112" s="264"/>
      <c r="M112" s="264"/>
      <c r="N112" s="264"/>
      <c r="O112" s="264"/>
      <c r="P112" s="264"/>
      <c r="Q112" s="264"/>
      <c r="R112" s="264"/>
      <c r="S112" s="264"/>
      <c r="T112" s="208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78" s="15" customFormat="1" ht="15" customHeight="1" x14ac:dyDescent="0.15">
      <c r="A113" s="325"/>
      <c r="B113" s="327"/>
      <c r="C113" s="332"/>
      <c r="D113" s="333"/>
      <c r="E113" s="334"/>
      <c r="F113" s="285" t="s">
        <v>174</v>
      </c>
      <c r="G113" s="285"/>
      <c r="H113" s="314" t="s">
        <v>175</v>
      </c>
      <c r="I113" s="315"/>
      <c r="J113" s="314" t="s">
        <v>176</v>
      </c>
      <c r="K113" s="315"/>
      <c r="L113" s="335" t="s">
        <v>177</v>
      </c>
      <c r="M113" s="336"/>
      <c r="N113" s="314" t="s">
        <v>147</v>
      </c>
      <c r="O113" s="315"/>
      <c r="P113" s="314" t="s">
        <v>178</v>
      </c>
      <c r="Q113" s="315"/>
      <c r="R113" s="314" t="s">
        <v>151</v>
      </c>
      <c r="S113" s="315"/>
    </row>
    <row r="114" spans="1:78" s="15" customFormat="1" ht="15" customHeight="1" x14ac:dyDescent="0.15">
      <c r="A114" s="286"/>
      <c r="B114" s="328"/>
      <c r="C114" s="41" t="s">
        <v>179</v>
      </c>
      <c r="D114" s="11" t="s">
        <v>152</v>
      </c>
      <c r="E114" s="14" t="s">
        <v>153</v>
      </c>
      <c r="F114" s="41" t="s">
        <v>152</v>
      </c>
      <c r="G114" s="14" t="s">
        <v>153</v>
      </c>
      <c r="H114" s="41" t="s">
        <v>152</v>
      </c>
      <c r="I114" s="14" t="s">
        <v>153</v>
      </c>
      <c r="J114" s="41" t="s">
        <v>152</v>
      </c>
      <c r="K114" s="14" t="s">
        <v>153</v>
      </c>
      <c r="L114" s="41" t="s">
        <v>152</v>
      </c>
      <c r="M114" s="14" t="s">
        <v>153</v>
      </c>
      <c r="N114" s="41" t="s">
        <v>152</v>
      </c>
      <c r="O114" s="14" t="s">
        <v>153</v>
      </c>
      <c r="P114" s="41" t="s">
        <v>152</v>
      </c>
      <c r="Q114" s="14" t="s">
        <v>153</v>
      </c>
      <c r="R114" s="41" t="s">
        <v>152</v>
      </c>
      <c r="S114" s="14" t="s">
        <v>153</v>
      </c>
    </row>
    <row r="115" spans="1:78" s="15" customFormat="1" ht="15" customHeight="1" x14ac:dyDescent="0.15">
      <c r="A115" s="209" t="s">
        <v>180</v>
      </c>
      <c r="B115" s="210"/>
      <c r="C115" s="211">
        <f t="shared" ref="C115:C118" si="57">SUM(D115+E115)</f>
        <v>0</v>
      </c>
      <c r="D115" s="212">
        <f>+F115+H115+J115+L115+N115+P115+R115</f>
        <v>0</v>
      </c>
      <c r="E115" s="213">
        <f>+G115+I115+K115+M115+O115+Q115+S115</f>
        <v>0</v>
      </c>
      <c r="F115" s="214"/>
      <c r="G115" s="215"/>
      <c r="H115" s="214"/>
      <c r="I115" s="215"/>
      <c r="J115" s="214"/>
      <c r="K115" s="216"/>
      <c r="L115" s="214"/>
      <c r="M115" s="216"/>
      <c r="N115" s="214"/>
      <c r="O115" s="216"/>
      <c r="P115" s="214"/>
      <c r="Q115" s="216"/>
      <c r="R115" s="214"/>
      <c r="S115" s="216"/>
    </row>
    <row r="116" spans="1:78" s="15" customFormat="1" ht="15" customHeight="1" x14ac:dyDescent="0.15">
      <c r="A116" s="217" t="s">
        <v>181</v>
      </c>
      <c r="B116" s="173"/>
      <c r="C116" s="218">
        <f t="shared" si="57"/>
        <v>0</v>
      </c>
      <c r="D116" s="219">
        <f>+F116+H116+J116+L116+N116+P116+R116</f>
        <v>0</v>
      </c>
      <c r="E116" s="220">
        <f t="shared" ref="E116:E118" si="58">+G116+I116+K116+M116+O116+Q116+S116</f>
        <v>0</v>
      </c>
      <c r="F116" s="221"/>
      <c r="G116" s="222"/>
      <c r="H116" s="173"/>
      <c r="I116" s="22"/>
      <c r="J116" s="173"/>
      <c r="K116" s="174"/>
      <c r="L116" s="173"/>
      <c r="M116" s="174"/>
      <c r="N116" s="173"/>
      <c r="O116" s="174"/>
      <c r="P116" s="173"/>
      <c r="Q116" s="174"/>
      <c r="R116" s="173"/>
      <c r="S116" s="174"/>
    </row>
    <row r="117" spans="1:78" s="15" customFormat="1" ht="15" customHeight="1" x14ac:dyDescent="0.15">
      <c r="A117" s="133" t="s">
        <v>182</v>
      </c>
      <c r="B117" s="132"/>
      <c r="C117" s="223">
        <f t="shared" si="57"/>
        <v>0</v>
      </c>
      <c r="D117" s="219">
        <f t="shared" ref="D117" si="59">+F117+H117+J117+L117+N117+P117+R117</f>
        <v>0</v>
      </c>
      <c r="E117" s="224">
        <f t="shared" si="58"/>
        <v>0</v>
      </c>
      <c r="F117" s="121"/>
      <c r="G117" s="225"/>
      <c r="H117" s="226"/>
      <c r="I117" s="222"/>
      <c r="J117" s="227"/>
      <c r="K117" s="132"/>
      <c r="L117" s="226"/>
      <c r="M117" s="222"/>
      <c r="N117" s="226"/>
      <c r="O117" s="222"/>
      <c r="P117" s="226"/>
      <c r="Q117" s="222"/>
      <c r="R117" s="121"/>
      <c r="S117" s="132"/>
    </row>
    <row r="118" spans="1:78" s="15" customFormat="1" ht="15" customHeight="1" x14ac:dyDescent="0.15">
      <c r="A118" s="228" t="s">
        <v>183</v>
      </c>
      <c r="B118" s="229"/>
      <c r="C118" s="218">
        <f t="shared" si="57"/>
        <v>0</v>
      </c>
      <c r="D118" s="219">
        <f>+F118+H118+J118+L118+N118+P118+R118</f>
        <v>0</v>
      </c>
      <c r="E118" s="220">
        <f t="shared" si="58"/>
        <v>0</v>
      </c>
      <c r="F118" s="230"/>
      <c r="G118" s="222"/>
      <c r="H118" s="231"/>
      <c r="I118" s="225"/>
      <c r="J118" s="232"/>
      <c r="K118" s="229"/>
      <c r="L118" s="233"/>
      <c r="M118" s="222"/>
      <c r="N118" s="234"/>
      <c r="O118" s="229"/>
      <c r="P118" s="235"/>
      <c r="Q118" s="225"/>
      <c r="R118" s="235"/>
      <c r="S118" s="225"/>
    </row>
    <row r="119" spans="1:78" s="15" customFormat="1" ht="15" customHeight="1" x14ac:dyDescent="0.15">
      <c r="A119" s="134" t="s">
        <v>184</v>
      </c>
      <c r="B119" s="99"/>
      <c r="C119" s="135"/>
      <c r="D119" s="253"/>
      <c r="E119" s="254"/>
      <c r="F119" s="28"/>
      <c r="G119" s="254"/>
      <c r="H119" s="255"/>
      <c r="I119" s="256"/>
      <c r="J119" s="257"/>
      <c r="K119" s="256"/>
      <c r="L119" s="257"/>
      <c r="M119" s="254"/>
      <c r="N119" s="258"/>
      <c r="O119" s="256"/>
      <c r="P119" s="257"/>
      <c r="Q119" s="259"/>
      <c r="R119" s="257"/>
      <c r="S119" s="254"/>
    </row>
    <row r="120" spans="1:78" s="15" customFormat="1" ht="15" customHeight="1" x14ac:dyDescent="0.15">
      <c r="A120" s="242" t="s">
        <v>4</v>
      </c>
      <c r="B120" s="243">
        <f>SUM(B115:B119)</f>
        <v>0</v>
      </c>
      <c r="C120" s="65">
        <f>SUM(C115:C119)</f>
        <v>0</v>
      </c>
      <c r="D120" s="244">
        <f>SUM(D115:D119)</f>
        <v>0</v>
      </c>
      <c r="E120" s="68">
        <f t="shared" ref="E120:S120" si="60">SUM(E115:E119)</f>
        <v>0</v>
      </c>
      <c r="F120" s="66">
        <f t="shared" si="60"/>
        <v>0</v>
      </c>
      <c r="G120" s="68">
        <f t="shared" si="60"/>
        <v>0</v>
      </c>
      <c r="H120" s="66">
        <f t="shared" si="60"/>
        <v>0</v>
      </c>
      <c r="I120" s="68">
        <f t="shared" si="60"/>
        <v>0</v>
      </c>
      <c r="J120" s="65">
        <f t="shared" si="60"/>
        <v>0</v>
      </c>
      <c r="K120" s="245">
        <f t="shared" si="60"/>
        <v>0</v>
      </c>
      <c r="L120" s="66">
        <f t="shared" si="60"/>
        <v>0</v>
      </c>
      <c r="M120" s="68">
        <f t="shared" si="60"/>
        <v>0</v>
      </c>
      <c r="N120" s="66">
        <f t="shared" si="60"/>
        <v>0</v>
      </c>
      <c r="O120" s="68">
        <f t="shared" si="60"/>
        <v>0</v>
      </c>
      <c r="P120" s="66">
        <f t="shared" si="60"/>
        <v>0</v>
      </c>
      <c r="Q120" s="68">
        <f t="shared" si="60"/>
        <v>0</v>
      </c>
      <c r="R120" s="66">
        <f t="shared" si="60"/>
        <v>0</v>
      </c>
      <c r="S120" s="67">
        <f t="shared" si="60"/>
        <v>0</v>
      </c>
      <c r="T120" s="246"/>
    </row>
    <row r="121" spans="1:78" x14ac:dyDescent="0.25">
      <c r="BQ121"/>
      <c r="BR121"/>
      <c r="BS121"/>
      <c r="BT121"/>
      <c r="BU121"/>
      <c r="BW121"/>
      <c r="BX121"/>
      <c r="BY121"/>
      <c r="BZ121"/>
    </row>
    <row r="122" spans="1:78" x14ac:dyDescent="0.25">
      <c r="BQ122"/>
      <c r="BR122"/>
      <c r="BS122"/>
      <c r="BT122"/>
      <c r="BU122"/>
      <c r="BW122"/>
      <c r="BX122"/>
      <c r="BY122"/>
      <c r="BZ122"/>
    </row>
    <row r="123" spans="1:78" x14ac:dyDescent="0.25">
      <c r="BQ123"/>
      <c r="BR123"/>
      <c r="BS123"/>
      <c r="BT123"/>
      <c r="BU123"/>
      <c r="BW123"/>
      <c r="BX123"/>
      <c r="BY123"/>
      <c r="BZ123"/>
    </row>
    <row r="124" spans="1:78" x14ac:dyDescent="0.25">
      <c r="BQ124"/>
      <c r="BR124"/>
      <c r="BS124"/>
      <c r="BT124"/>
      <c r="BU124"/>
      <c r="BW124"/>
      <c r="BX124"/>
      <c r="BY124"/>
      <c r="BZ124"/>
    </row>
    <row r="125" spans="1:78" x14ac:dyDescent="0.25">
      <c r="BQ125"/>
      <c r="BR125"/>
      <c r="BS125"/>
      <c r="BT125"/>
      <c r="BU125"/>
      <c r="BW125"/>
      <c r="BX125"/>
      <c r="BY125"/>
      <c r="BZ125"/>
    </row>
    <row r="126" spans="1:78" x14ac:dyDescent="0.25">
      <c r="BQ126"/>
      <c r="BR126"/>
      <c r="BS126"/>
      <c r="BT126"/>
      <c r="BU126"/>
      <c r="BW126"/>
      <c r="BX126"/>
      <c r="BY126"/>
      <c r="BZ126"/>
    </row>
    <row r="127" spans="1:78" x14ac:dyDescent="0.25">
      <c r="BQ127"/>
      <c r="BR127"/>
      <c r="BS127"/>
      <c r="BT127"/>
      <c r="BU127"/>
      <c r="BW127"/>
      <c r="BX127"/>
      <c r="BY127"/>
      <c r="BZ127"/>
    </row>
    <row r="128" spans="1:78" x14ac:dyDescent="0.25">
      <c r="BQ128"/>
      <c r="BR128"/>
      <c r="BS128"/>
      <c r="BT128"/>
      <c r="BU128"/>
      <c r="BW128"/>
      <c r="BX128"/>
      <c r="BY128"/>
      <c r="BZ128"/>
    </row>
    <row r="129" spans="1:78" x14ac:dyDescent="0.25">
      <c r="BQ129"/>
      <c r="BR129"/>
      <c r="BS129"/>
      <c r="BT129"/>
      <c r="BU129"/>
      <c r="BW129"/>
      <c r="BX129"/>
      <c r="BY129"/>
      <c r="BZ129"/>
    </row>
    <row r="130" spans="1:78" x14ac:dyDescent="0.25">
      <c r="BQ130"/>
      <c r="BR130"/>
      <c r="BS130"/>
      <c r="BT130"/>
      <c r="BU130"/>
      <c r="BW130"/>
      <c r="BX130"/>
      <c r="BY130"/>
      <c r="BZ130"/>
    </row>
    <row r="131" spans="1:78" x14ac:dyDescent="0.25">
      <c r="BQ131"/>
      <c r="BR131"/>
      <c r="BS131"/>
      <c r="BT131"/>
      <c r="BU131"/>
      <c r="BW131"/>
      <c r="BX131"/>
      <c r="BY131"/>
      <c r="BZ131"/>
    </row>
    <row r="132" spans="1:78" x14ac:dyDescent="0.25">
      <c r="BQ132"/>
      <c r="BR132"/>
      <c r="BS132"/>
      <c r="BT132"/>
      <c r="BU132"/>
      <c r="BW132"/>
      <c r="BX132"/>
      <c r="BY132"/>
      <c r="BZ132"/>
    </row>
    <row r="133" spans="1:78" x14ac:dyDescent="0.25">
      <c r="BQ133"/>
      <c r="BR133"/>
      <c r="BS133"/>
      <c r="BT133"/>
      <c r="BU133"/>
      <c r="BW133"/>
      <c r="BX133"/>
      <c r="BY133"/>
      <c r="BZ133"/>
    </row>
    <row r="134" spans="1:78" x14ac:dyDescent="0.25">
      <c r="BQ134"/>
      <c r="BR134"/>
      <c r="BS134"/>
      <c r="BT134"/>
      <c r="BU134"/>
      <c r="BW134"/>
      <c r="BX134"/>
      <c r="BY134"/>
      <c r="BZ134"/>
    </row>
    <row r="135" spans="1:78" x14ac:dyDescent="0.25">
      <c r="BQ135"/>
      <c r="BR135"/>
      <c r="BS135"/>
      <c r="BT135"/>
      <c r="BU135"/>
      <c r="BW135"/>
      <c r="BX135"/>
      <c r="BY135"/>
      <c r="BZ135"/>
    </row>
    <row r="136" spans="1:78" x14ac:dyDescent="0.25">
      <c r="BQ136"/>
      <c r="BR136"/>
      <c r="BS136"/>
      <c r="BT136"/>
      <c r="BU136"/>
      <c r="BW136"/>
      <c r="BX136"/>
      <c r="BY136"/>
      <c r="BZ136"/>
    </row>
    <row r="137" spans="1:78" x14ac:dyDescent="0.25">
      <c r="BQ137"/>
      <c r="BR137"/>
      <c r="BS137"/>
      <c r="BT137"/>
      <c r="BU137"/>
      <c r="BW137"/>
      <c r="BX137"/>
      <c r="BY137"/>
      <c r="BZ137"/>
    </row>
    <row r="138" spans="1:78" x14ac:dyDescent="0.25">
      <c r="BQ138"/>
      <c r="BR138"/>
      <c r="BS138"/>
      <c r="BT138"/>
      <c r="BU138"/>
      <c r="BW138"/>
      <c r="BX138"/>
      <c r="BY138"/>
      <c r="BZ138"/>
    </row>
    <row r="139" spans="1:78" hidden="1" x14ac:dyDescent="0.25">
      <c r="A139" s="247" t="e">
        <f>SUM(C10:C35,D38:J47,#REF!,C50:C59,D64:D69,C74:C81,B86:B87,B90:C90,B95:B110)</f>
        <v>#REF!</v>
      </c>
      <c r="B139" s="248">
        <f>SUM(BW10:CA109)</f>
        <v>0</v>
      </c>
      <c r="BQ139"/>
      <c r="BR139"/>
      <c r="BS139"/>
      <c r="BT139"/>
      <c r="BU139"/>
      <c r="BW139"/>
      <c r="BX139"/>
      <c r="BY139"/>
      <c r="BZ139"/>
    </row>
    <row r="140" spans="1:78" x14ac:dyDescent="0.25">
      <c r="BQ140"/>
      <c r="BR140"/>
      <c r="BS140"/>
      <c r="BT140"/>
      <c r="BU140"/>
      <c r="BW140"/>
      <c r="BX140"/>
      <c r="BY140"/>
      <c r="BZ140"/>
    </row>
    <row r="141" spans="1:78" x14ac:dyDescent="0.25">
      <c r="BQ141"/>
      <c r="BR141"/>
      <c r="BS141"/>
      <c r="BT141"/>
      <c r="BU141"/>
      <c r="BW141"/>
      <c r="BX141"/>
      <c r="BY141"/>
      <c r="BZ141"/>
    </row>
    <row r="142" spans="1:78" x14ac:dyDescent="0.25">
      <c r="BQ142"/>
      <c r="BR142"/>
      <c r="BS142"/>
      <c r="BT142"/>
      <c r="BU142"/>
      <c r="BW142"/>
      <c r="BX142"/>
      <c r="BY142"/>
      <c r="BZ142"/>
    </row>
    <row r="143" spans="1:78" x14ac:dyDescent="0.25">
      <c r="BQ143"/>
      <c r="BR143"/>
      <c r="BS143"/>
      <c r="BT143"/>
      <c r="BU143"/>
      <c r="BW143"/>
      <c r="BX143"/>
      <c r="BY143"/>
      <c r="BZ143"/>
    </row>
    <row r="144" spans="1:78" x14ac:dyDescent="0.25">
      <c r="BQ144"/>
      <c r="BR144"/>
      <c r="BS144"/>
      <c r="BT144"/>
      <c r="BU144"/>
      <c r="BW144"/>
      <c r="BX144"/>
      <c r="BY144"/>
      <c r="BZ144"/>
    </row>
    <row r="145" spans="1:78" x14ac:dyDescent="0.25">
      <c r="BQ145"/>
      <c r="BR145"/>
      <c r="BS145"/>
      <c r="BT145"/>
      <c r="BU145"/>
      <c r="BW145"/>
      <c r="BX145"/>
      <c r="BY145"/>
      <c r="BZ145"/>
    </row>
    <row r="146" spans="1:78" x14ac:dyDescent="0.25">
      <c r="BQ146"/>
      <c r="BR146"/>
      <c r="BS146"/>
      <c r="BT146"/>
      <c r="BU146"/>
      <c r="BW146"/>
      <c r="BX146"/>
      <c r="BY146"/>
      <c r="BZ146"/>
    </row>
    <row r="147" spans="1:78" x14ac:dyDescent="0.25">
      <c r="BQ147"/>
      <c r="BR147"/>
      <c r="BS147"/>
      <c r="BT147"/>
      <c r="BU147"/>
      <c r="BW147"/>
      <c r="BX147"/>
      <c r="BY147"/>
      <c r="BZ147"/>
    </row>
    <row r="148" spans="1:78" x14ac:dyDescent="0.25">
      <c r="BQ148"/>
      <c r="BR148"/>
      <c r="BS148"/>
      <c r="BT148"/>
      <c r="BU148"/>
      <c r="BW148"/>
      <c r="BX148"/>
      <c r="BY148"/>
      <c r="BZ148"/>
    </row>
    <row r="149" spans="1:78" x14ac:dyDescent="0.25">
      <c r="BQ149"/>
      <c r="BR149"/>
      <c r="BS149"/>
      <c r="BT149"/>
      <c r="BU149"/>
      <c r="BW149"/>
      <c r="BX149"/>
      <c r="BY149"/>
      <c r="BZ149"/>
    </row>
    <row r="150" spans="1:78" hidden="1" x14ac:dyDescent="0.25">
      <c r="A150" s="249">
        <f>SUM(C10:C35,C38:J40,C42:J46,C50:C58,C64:D69,C74:C81,B86:B87,B95:B109,B90:C90,B115:C119)</f>
        <v>78</v>
      </c>
      <c r="B150" s="249">
        <f>SUM(BZ10:CG109)</f>
        <v>0</v>
      </c>
      <c r="BQ150"/>
      <c r="BR150"/>
      <c r="BS150"/>
      <c r="BT150"/>
      <c r="BU150"/>
      <c r="BW150"/>
      <c r="BX150"/>
      <c r="BY150"/>
      <c r="BZ150"/>
    </row>
    <row r="151" spans="1:78" x14ac:dyDescent="0.25">
      <c r="BQ151"/>
      <c r="BR151"/>
      <c r="BS151"/>
      <c r="BT151"/>
      <c r="BU151"/>
      <c r="BW151"/>
      <c r="BX151"/>
      <c r="BY151"/>
      <c r="BZ151"/>
    </row>
    <row r="152" spans="1:78" x14ac:dyDescent="0.25">
      <c r="BQ152"/>
      <c r="BR152"/>
      <c r="BS152"/>
      <c r="BT152"/>
      <c r="BU152"/>
      <c r="BW152"/>
      <c r="BX152"/>
      <c r="BY152"/>
      <c r="BZ152"/>
    </row>
    <row r="153" spans="1:78" x14ac:dyDescent="0.25">
      <c r="BQ153"/>
      <c r="BR153"/>
      <c r="BS153"/>
      <c r="BT153"/>
      <c r="BU153"/>
      <c r="BW153"/>
      <c r="BX153"/>
      <c r="BY153"/>
      <c r="BZ153"/>
    </row>
    <row r="154" spans="1:78" x14ac:dyDescent="0.25">
      <c r="BQ154"/>
      <c r="BR154"/>
      <c r="BS154"/>
      <c r="BT154"/>
      <c r="BU154"/>
      <c r="BW154"/>
      <c r="BX154"/>
      <c r="BY154"/>
      <c r="BZ154"/>
    </row>
    <row r="155" spans="1:78" x14ac:dyDescent="0.25">
      <c r="BQ155"/>
      <c r="BR155"/>
      <c r="BS155"/>
      <c r="BT155"/>
      <c r="BU155"/>
      <c r="BW155"/>
      <c r="BX155"/>
      <c r="BY155"/>
      <c r="BZ155"/>
    </row>
    <row r="156" spans="1:78" x14ac:dyDescent="0.25">
      <c r="BQ156"/>
      <c r="BR156"/>
      <c r="BS156"/>
      <c r="BT156"/>
      <c r="BU156"/>
      <c r="BW156"/>
      <c r="BX156"/>
      <c r="BY156"/>
      <c r="BZ156"/>
    </row>
    <row r="157" spans="1:78" x14ac:dyDescent="0.25">
      <c r="BQ157"/>
      <c r="BR157"/>
      <c r="BS157"/>
      <c r="BT157"/>
      <c r="BU157"/>
      <c r="BW157"/>
      <c r="BX157"/>
      <c r="BY157"/>
      <c r="BZ157"/>
    </row>
    <row r="158" spans="1:78" x14ac:dyDescent="0.25">
      <c r="BQ158"/>
      <c r="BR158"/>
      <c r="BS158"/>
      <c r="BT158"/>
      <c r="BU158"/>
      <c r="BW158"/>
      <c r="BX158"/>
      <c r="BY158"/>
      <c r="BZ158"/>
    </row>
    <row r="159" spans="1:78" x14ac:dyDescent="0.25">
      <c r="BQ159"/>
      <c r="BR159"/>
      <c r="BS159"/>
      <c r="BT159"/>
      <c r="BU159"/>
      <c r="BW159"/>
      <c r="BX159"/>
      <c r="BY159"/>
      <c r="BZ159"/>
    </row>
    <row r="160" spans="1:78" x14ac:dyDescent="0.25">
      <c r="BQ160"/>
      <c r="BR160"/>
      <c r="BS160"/>
      <c r="BT160"/>
      <c r="BU160"/>
      <c r="BW160"/>
      <c r="BX160"/>
      <c r="BY160"/>
      <c r="BZ160"/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</sheetData>
  <mergeCells count="86">
    <mergeCell ref="R113:S113"/>
    <mergeCell ref="A92:A94"/>
    <mergeCell ref="B92:B94"/>
    <mergeCell ref="C92:S92"/>
    <mergeCell ref="T92:U93"/>
    <mergeCell ref="C93:S93"/>
    <mergeCell ref="A112:A114"/>
    <mergeCell ref="B112:B114"/>
    <mergeCell ref="C112:E113"/>
    <mergeCell ref="F112:S112"/>
    <mergeCell ref="F113:G113"/>
    <mergeCell ref="H113:I113"/>
    <mergeCell ref="J113:K113"/>
    <mergeCell ref="L113:M113"/>
    <mergeCell ref="N113:O113"/>
    <mergeCell ref="P113:Q113"/>
    <mergeCell ref="C84:G84"/>
    <mergeCell ref="G72:G73"/>
    <mergeCell ref="A74:B74"/>
    <mergeCell ref="A75:B75"/>
    <mergeCell ref="A76:B76"/>
    <mergeCell ref="A77:B77"/>
    <mergeCell ref="A78:B78"/>
    <mergeCell ref="A71:B73"/>
    <mergeCell ref="C71:G71"/>
    <mergeCell ref="A79:B79"/>
    <mergeCell ref="A80:B80"/>
    <mergeCell ref="A81:B81"/>
    <mergeCell ref="A84:A85"/>
    <mergeCell ref="B84:B85"/>
    <mergeCell ref="T62:T63"/>
    <mergeCell ref="U62:U63"/>
    <mergeCell ref="A64:B64"/>
    <mergeCell ref="A65:B65"/>
    <mergeCell ref="A66:A69"/>
    <mergeCell ref="Q62:Q63"/>
    <mergeCell ref="R62:R63"/>
    <mergeCell ref="S62:S63"/>
    <mergeCell ref="H71:I72"/>
    <mergeCell ref="C72:C73"/>
    <mergeCell ref="D72:F72"/>
    <mergeCell ref="A59:B59"/>
    <mergeCell ref="A62:B63"/>
    <mergeCell ref="C62:P62"/>
    <mergeCell ref="A58:B58"/>
    <mergeCell ref="A38:A40"/>
    <mergeCell ref="A41:B41"/>
    <mergeCell ref="A42:A46"/>
    <mergeCell ref="A47:B47"/>
    <mergeCell ref="A49:B49"/>
    <mergeCell ref="A50:B50"/>
    <mergeCell ref="A51:B51"/>
    <mergeCell ref="A52:B52"/>
    <mergeCell ref="A53:B53"/>
    <mergeCell ref="A54:A56"/>
    <mergeCell ref="A57:B57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N36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13:B13"/>
    <mergeCell ref="A6:P6"/>
    <mergeCell ref="A9:B9"/>
    <mergeCell ref="A10:B10"/>
    <mergeCell ref="A11:B11"/>
    <mergeCell ref="A12:B12"/>
  </mergeCells>
  <dataValidations count="5">
    <dataValidation type="whole" allowBlank="1" showInputMessage="1" showErrorMessage="1" sqref="D10:S35" xr:uid="{BE4A79C8-4AAB-4FCA-8D04-6D9B56568210}">
      <formula1>0</formula1>
      <formula2>9.99999999999999E+34</formula2>
    </dataValidation>
    <dataValidation type="whole" allowBlank="1" showInputMessage="1" showErrorMessage="1" sqref="C42:N46" xr:uid="{F62CF2C4-E378-4E32-96E3-84092928BA24}">
      <formula1>0</formula1>
      <formula2>9.99999999999999E+30</formula2>
    </dataValidation>
    <dataValidation type="whole" allowBlank="1" showInputMessage="1" showErrorMessage="1" sqref="D50:M58" xr:uid="{8CA5ADAC-F673-475A-B2F7-4EB4BA77CDD6}">
      <formula1>0</formula1>
      <formula2>9.99999999999999E+36</formula2>
    </dataValidation>
    <dataValidation type="whole" operator="greaterThanOrEqual" allowBlank="1" showInputMessage="1" showErrorMessage="1" sqref="D74:I81 C86:G87 B90:C90 C95:U109 F115:S118 C64:C69 C47:N47 C38:N41 E64:U69 B115:B119 C119" xr:uid="{C70F194E-5434-439E-AC53-0419E7590B65}">
      <formula1>0</formula1>
    </dataValidation>
    <dataValidation type="whole" operator="equal" allowBlank="1" showInputMessage="1" showErrorMessage="1" sqref="D119:S119" xr:uid="{B1FC3421-1EA4-4263-B24C-99620D63F07E}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CONSOLIDADO</vt:lpstr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Depto. Bioestadistica</dc:creator>
  <cp:lastModifiedBy>jmunozm_hospitaldelinares.cl</cp:lastModifiedBy>
  <dcterms:created xsi:type="dcterms:W3CDTF">2025-03-21T11:48:15Z</dcterms:created>
  <dcterms:modified xsi:type="dcterms:W3CDTF">2026-01-16T18:16:05Z</dcterms:modified>
</cp:coreProperties>
</file>